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РФ прайсы\"/>
    </mc:Choice>
  </mc:AlternateContent>
  <bookViews>
    <workbookView xWindow="0" yWindow="0" windowWidth="21600" windowHeight="9630" tabRatio="842" firstSheet="2" activeTab="2"/>
  </bookViews>
  <sheets>
    <sheet name="ПРАЙС ТЕСТ" sheetId="18" state="veryHidden" r:id="rId1"/>
    <sheet name="курс" sheetId="17" state="veryHidden" r:id="rId2"/>
    <sheet name="Прайс" sheetId="7" r:id="rId3"/>
    <sheet name="Трикотаж" sheetId="13" r:id="rId4"/>
    <sheet name="Трикотаж белый" sheetId="8" r:id="rId5"/>
    <sheet name="Трикотаж белый, ЛЮКС" sheetId="15" r:id="rId6"/>
    <sheet name="Трикотаж маечный" sheetId="14" r:id="rId7"/>
    <sheet name="Хлопок цветной" sheetId="9" r:id="rId8"/>
    <sheet name="Хлопок белый" sheetId="10" r:id="rId9"/>
    <sheet name="Фланель" sheetId="11" r:id="rId10"/>
    <sheet name="Махра" sheetId="16" r:id="rId11"/>
    <sheet name="Махра белая" sheetId="19" r:id="rId12"/>
    <sheet name="Постель цветная" sheetId="20" r:id="rId13"/>
    <sheet name="Постель белая" sheetId="22" r:id="rId14"/>
    <sheet name="Стандарт цветной" sheetId="42" r:id="rId15"/>
    <sheet name="Перчатки ХБ" sheetId="43" r:id="rId16"/>
    <sheet name="Перчатки 1ый,2ой облив" sheetId="44" r:id="rId17"/>
    <sheet name="Перчатки Торро" sheetId="45" r:id="rId18"/>
    <sheet name="Перчатки нейлоновые" sheetId="46" r:id="rId19"/>
    <sheet name="Перчатки акриловые" sheetId="47" r:id="rId20"/>
    <sheet name="Перчатки хозяйственные" sheetId="48" r:id="rId21"/>
    <sheet name="Перчатки КЩС" sheetId="49" r:id="rId22"/>
    <sheet name="Перчатки МБС" sheetId="50" r:id="rId23"/>
    <sheet name="Перчатки спилковые" sheetId="51" r:id="rId24"/>
    <sheet name="Рукавицы" sheetId="52" r:id="rId25"/>
    <sheet name="Паста для рук" sheetId="53" r:id="rId26"/>
    <sheet name="Веники сорго" sheetId="54" r:id="rId27"/>
    <sheet name="Нитриловые перчатки" sheetId="55" r:id="rId28"/>
  </sheets>
  <definedNames>
    <definedName name="_xlnm.Print_Area" localSheetId="26">'Веники сорго'!$A$1:$B$18</definedName>
    <definedName name="_xlnm.Print_Area" localSheetId="10">Махра!$A$1:$C$25</definedName>
    <definedName name="_xlnm.Print_Area" localSheetId="11">'Махра белая'!$A$1:$D$6</definedName>
    <definedName name="_xlnm.Print_Area" localSheetId="27">'Нитриловые перчатки'!$A$1:$B$18</definedName>
    <definedName name="_xlnm.Print_Area" localSheetId="25">'Паста для рук'!$A$1:$B$18</definedName>
    <definedName name="_xlnm.Print_Area" localSheetId="16">'Перчатки 1ый,2ой облив'!$A$1:$B$20</definedName>
    <definedName name="_xlnm.Print_Area" localSheetId="19">'Перчатки акриловые'!$A$1:$B$22</definedName>
    <definedName name="_xlnm.Print_Area" localSheetId="21">'Перчатки КЩС'!$A$1:$B$22</definedName>
    <definedName name="_xlnm.Print_Area" localSheetId="22">'Перчатки МБС'!$A$1:$B$22</definedName>
    <definedName name="_xlnm.Print_Area" localSheetId="18">'Перчатки нейлоновые'!$A$1:$B$22</definedName>
    <definedName name="_xlnm.Print_Area" localSheetId="23">'Перчатки спилковые'!$A$1:$B$22</definedName>
    <definedName name="_xlnm.Print_Area" localSheetId="17">'Перчатки Торро'!$A$1:$B$19</definedName>
    <definedName name="_xlnm.Print_Area" localSheetId="15">'Перчатки ХБ'!$A$1:$B$22</definedName>
    <definedName name="_xlnm.Print_Area" localSheetId="20">'Перчатки хозяйственные'!$A$1:$B$22</definedName>
    <definedName name="_xlnm.Print_Area" localSheetId="13">'Постель белая'!$A$1:$B$29</definedName>
    <definedName name="_xlnm.Print_Area" localSheetId="12">'Постель цветная'!$A$1:$C$29</definedName>
    <definedName name="_xlnm.Print_Area" localSheetId="2">Прайс!$B$1:$M$229</definedName>
    <definedName name="_xlnm.Print_Area" localSheetId="0">'ПРАЙС ТЕСТ'!$A$1:$O$365</definedName>
    <definedName name="_xlnm.Print_Area" localSheetId="24">Рукавицы!$A$1:$B$19</definedName>
    <definedName name="_xlnm.Print_Area" localSheetId="14">'Стандарт цветной'!$A$1:$B$29</definedName>
    <definedName name="_xlnm.Print_Area" localSheetId="3">Трикотаж!$A$1:$C$20</definedName>
    <definedName name="_xlnm.Print_Area" localSheetId="4">'Трикотаж белый'!$A$1:$B$29</definedName>
    <definedName name="_xlnm.Print_Area" localSheetId="5">'Трикотаж белый, ЛЮКС'!$A$1:$B$24</definedName>
    <definedName name="_xlnm.Print_Area" localSheetId="6">'Трикотаж маечный'!$A$1:$B$24</definedName>
    <definedName name="_xlnm.Print_Area" localSheetId="9">Фланель!$A$1:$D$30</definedName>
    <definedName name="_xlnm.Print_Area" localSheetId="8">'Хлопок белый'!$A$1:$D$6</definedName>
    <definedName name="_xlnm.Print_Area" localSheetId="7">'Хлопок цветной'!$A$1:$B$29</definedName>
  </definedNames>
  <calcPr calcId="162913" refMode="R1C1"/>
</workbook>
</file>

<file path=xl/calcChain.xml><?xml version="1.0" encoding="utf-8"?>
<calcChain xmlns="http://schemas.openxmlformats.org/spreadsheetml/2006/main">
  <c r="L140" i="7" l="1"/>
  <c r="L211" i="7" l="1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187" i="7" l="1"/>
  <c r="L192" i="7" l="1"/>
  <c r="L182" i="7"/>
  <c r="L177" i="7"/>
  <c r="L173" i="7"/>
  <c r="L168" i="7"/>
  <c r="L183" i="7" l="1"/>
  <c r="L184" i="7"/>
  <c r="L185" i="7"/>
  <c r="L186" i="7"/>
  <c r="L188" i="7"/>
  <c r="L189" i="7"/>
  <c r="L190" i="7"/>
  <c r="L191" i="7"/>
  <c r="L174" i="7"/>
  <c r="L175" i="7"/>
  <c r="L176" i="7"/>
  <c r="L178" i="7"/>
  <c r="L179" i="7"/>
  <c r="L180" i="7"/>
  <c r="L181" i="7"/>
  <c r="L142" i="7"/>
  <c r="L143" i="7"/>
  <c r="L144" i="7"/>
  <c r="L145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9" i="7"/>
  <c r="L170" i="7"/>
  <c r="L171" i="7"/>
  <c r="L172" i="7"/>
  <c r="L27" i="7" l="1"/>
  <c r="L26" i="7"/>
  <c r="L130" i="7" l="1"/>
  <c r="L28" i="7" l="1"/>
  <c r="L97" i="7" l="1"/>
  <c r="L95" i="7"/>
  <c r="L96" i="7"/>
  <c r="L15" i="7" l="1"/>
  <c r="L16" i="7"/>
  <c r="L17" i="7"/>
  <c r="L18" i="7"/>
  <c r="L19" i="7"/>
  <c r="L20" i="7"/>
  <c r="L21" i="7"/>
  <c r="L22" i="7"/>
  <c r="L23" i="7"/>
  <c r="L25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2" i="7"/>
  <c r="L93" i="7"/>
  <c r="L94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5" i="7"/>
  <c r="L116" i="7"/>
  <c r="L117" i="7"/>
  <c r="L118" i="7"/>
  <c r="L119" i="7"/>
  <c r="L120" i="7"/>
  <c r="L121" i="7"/>
  <c r="L122" i="7"/>
  <c r="L123" i="7"/>
  <c r="L124" i="7"/>
  <c r="L125" i="7"/>
  <c r="L127" i="7"/>
  <c r="L128" i="7"/>
  <c r="L129" i="7"/>
  <c r="L131" i="7"/>
  <c r="L132" i="7"/>
  <c r="L133" i="7"/>
  <c r="L134" i="7"/>
  <c r="L135" i="7"/>
  <c r="L137" i="7"/>
  <c r="L138" i="7"/>
  <c r="L139" i="7"/>
  <c r="L141" i="7"/>
  <c r="L14" i="7"/>
  <c r="L13" i="7"/>
  <c r="L12" i="7"/>
  <c r="L11" i="7"/>
  <c r="D116" i="7" l="1"/>
  <c r="D117" i="7" s="1"/>
  <c r="D118" i="7" s="1"/>
  <c r="D119" i="7" s="1"/>
  <c r="D120" i="7" s="1"/>
  <c r="D121" i="7" s="1"/>
  <c r="D122" i="7" s="1"/>
  <c r="D123" i="7" s="1"/>
  <c r="D124" i="7" s="1"/>
  <c r="D125" i="7" s="1"/>
  <c r="D100" i="7" l="1"/>
  <c r="D101" i="7" s="1"/>
  <c r="D102" i="7" s="1"/>
  <c r="D103" i="7" s="1"/>
  <c r="D104" i="7" s="1"/>
  <c r="D105" i="7" s="1"/>
  <c r="D106" i="7" s="1"/>
  <c r="D107" i="7" s="1"/>
  <c r="D108" i="7" s="1"/>
  <c r="D109" i="7" s="1"/>
  <c r="D110" i="7" s="1"/>
  <c r="D111" i="7" s="1"/>
  <c r="D112" i="7" s="1"/>
  <c r="D113" i="7" s="1"/>
  <c r="D12" i="7" l="1"/>
  <c r="D13" i="7" s="1"/>
  <c r="D14" i="7" s="1"/>
  <c r="D15" i="7" s="1"/>
  <c r="D18" i="7"/>
  <c r="D20" i="7"/>
  <c r="D21" i="7" s="1"/>
  <c r="D22" i="7" s="1"/>
  <c r="B266" i="18"/>
  <c r="B267" i="18"/>
  <c r="B268" i="18"/>
  <c r="B269" i="18"/>
  <c r="B270" i="18"/>
  <c r="B271" i="18"/>
  <c r="B272" i="18"/>
  <c r="B273" i="18"/>
  <c r="B274" i="18"/>
  <c r="I355" i="18"/>
  <c r="J355" i="18"/>
  <c r="B317" i="18"/>
  <c r="B318" i="18"/>
  <c r="B319" i="18"/>
  <c r="B320" i="18"/>
  <c r="B321" i="18"/>
  <c r="B322" i="18"/>
  <c r="B323" i="18"/>
  <c r="B324" i="18"/>
  <c r="B325" i="18"/>
  <c r="B326" i="18"/>
  <c r="B327" i="18"/>
  <c r="B328" i="18"/>
  <c r="B329" i="18"/>
  <c r="B330" i="18"/>
  <c r="B331" i="18"/>
  <c r="B332" i="18"/>
  <c r="B333" i="18"/>
  <c r="B334" i="18"/>
  <c r="B335" i="18"/>
  <c r="B336" i="18"/>
  <c r="B337" i="18"/>
  <c r="B338" i="18"/>
  <c r="B339" i="18"/>
  <c r="B340" i="18"/>
  <c r="B341" i="18"/>
  <c r="B342" i="18"/>
  <c r="B343" i="18"/>
  <c r="B344" i="18"/>
  <c r="B345" i="18"/>
  <c r="B346" i="18"/>
  <c r="B347" i="18"/>
  <c r="B348" i="18"/>
  <c r="B349" i="18"/>
  <c r="B350" i="18"/>
  <c r="B351" i="18"/>
  <c r="B352" i="18"/>
  <c r="B353" i="18"/>
  <c r="B354" i="18"/>
  <c r="B355" i="18"/>
  <c r="B356" i="18"/>
  <c r="B357" i="18"/>
  <c r="B358" i="18"/>
  <c r="B359" i="18"/>
  <c r="B360" i="18"/>
  <c r="B361" i="18"/>
  <c r="B362" i="18"/>
  <c r="B363" i="18"/>
  <c r="B364" i="18"/>
  <c r="B365" i="18"/>
  <c r="I295" i="18"/>
  <c r="J29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01" i="18"/>
  <c r="B302" i="18"/>
  <c r="B303" i="18"/>
  <c r="B304" i="18"/>
  <c r="B305" i="18"/>
  <c r="B306" i="18"/>
  <c r="B307" i="18"/>
  <c r="B308" i="18"/>
  <c r="B309" i="18"/>
  <c r="B310" i="18"/>
  <c r="B311" i="18"/>
  <c r="B312" i="18"/>
  <c r="B313" i="18"/>
  <c r="B314" i="18"/>
  <c r="J31" i="18"/>
  <c r="I31" i="18"/>
  <c r="J37" i="18"/>
  <c r="I29" i="18"/>
  <c r="J29" i="18"/>
  <c r="I306" i="18"/>
  <c r="J306" i="18"/>
  <c r="I42" i="18"/>
  <c r="J42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I314" i="18"/>
  <c r="J314" i="18"/>
  <c r="J69" i="18"/>
  <c r="I69" i="18"/>
  <c r="I351" i="18"/>
  <c r="J351" i="18"/>
  <c r="J348" i="18"/>
  <c r="I348" i="18"/>
  <c r="I345" i="18"/>
  <c r="J345" i="18"/>
  <c r="B68" i="18"/>
  <c r="B69" i="18"/>
  <c r="B70" i="18"/>
  <c r="B71" i="18"/>
  <c r="B72" i="18"/>
  <c r="I41" i="18"/>
  <c r="I44" i="18"/>
  <c r="J41" i="18"/>
  <c r="J44" i="18"/>
  <c r="I47" i="18"/>
  <c r="J47" i="18"/>
  <c r="I149" i="18"/>
  <c r="J149" i="18"/>
  <c r="I111" i="18"/>
  <c r="J111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I298" i="18"/>
  <c r="J298" i="18"/>
  <c r="J251" i="18"/>
  <c r="J256" i="18"/>
  <c r="J257" i="18"/>
  <c r="I258" i="18"/>
  <c r="J258" i="18"/>
  <c r="I259" i="18"/>
  <c r="J259" i="18"/>
  <c r="I260" i="18"/>
  <c r="J260" i="18"/>
  <c r="K261" i="18"/>
  <c r="J261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I303" i="18"/>
  <c r="J303" i="18"/>
  <c r="J302" i="18"/>
  <c r="I193" i="18"/>
  <c r="J193" i="18"/>
  <c r="I194" i="18"/>
  <c r="J194" i="18"/>
  <c r="J241" i="18"/>
  <c r="I241" i="18"/>
  <c r="J235" i="18"/>
  <c r="I235" i="18"/>
  <c r="J234" i="18"/>
  <c r="I234" i="18"/>
  <c r="J233" i="18"/>
  <c r="I233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I239" i="18"/>
  <c r="J239" i="18"/>
  <c r="I238" i="18"/>
  <c r="J238" i="18"/>
  <c r="I286" i="18"/>
  <c r="J286" i="18"/>
  <c r="I214" i="18"/>
  <c r="J214" i="18"/>
  <c r="I219" i="18"/>
  <c r="J219" i="18"/>
  <c r="I209" i="18"/>
  <c r="J209" i="18"/>
  <c r="I207" i="18"/>
  <c r="J207" i="18"/>
  <c r="I160" i="18"/>
  <c r="J160" i="18"/>
  <c r="I190" i="18"/>
  <c r="J190" i="18"/>
  <c r="I188" i="18"/>
  <c r="J188" i="18"/>
  <c r="I187" i="18"/>
  <c r="J187" i="18"/>
  <c r="I186" i="18"/>
  <c r="J186" i="18"/>
  <c r="I185" i="18"/>
  <c r="J185" i="18"/>
  <c r="I184" i="18"/>
  <c r="J184" i="18"/>
  <c r="I183" i="18"/>
  <c r="J183" i="18"/>
  <c r="I182" i="18"/>
  <c r="J182" i="18"/>
  <c r="I181" i="18"/>
  <c r="J181" i="18"/>
  <c r="I179" i="18"/>
  <c r="J179" i="18"/>
  <c r="I178" i="18"/>
  <c r="J178" i="18"/>
  <c r="I177" i="18"/>
  <c r="J177" i="18"/>
  <c r="I176" i="18"/>
  <c r="J176" i="18"/>
  <c r="I175" i="18"/>
  <c r="J175" i="18"/>
  <c r="J172" i="18"/>
  <c r="I172" i="18"/>
  <c r="I171" i="18"/>
  <c r="J171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I166" i="18"/>
  <c r="J166" i="18"/>
  <c r="I360" i="18"/>
  <c r="J360" i="18"/>
  <c r="I361" i="18"/>
  <c r="I362" i="18"/>
  <c r="J362" i="18"/>
  <c r="J361" i="18"/>
  <c r="I336" i="18"/>
  <c r="J336" i="18"/>
  <c r="J363" i="18"/>
  <c r="I363" i="18"/>
  <c r="I65" i="18"/>
  <c r="J65" i="18"/>
  <c r="I10" i="18"/>
  <c r="J10" i="18"/>
  <c r="I11" i="18"/>
  <c r="J11" i="18"/>
  <c r="I30" i="18"/>
  <c r="J30" i="18"/>
  <c r="I32" i="18"/>
  <c r="J32" i="18"/>
  <c r="I36" i="18"/>
  <c r="J36" i="18"/>
  <c r="I37" i="18"/>
  <c r="I45" i="18"/>
  <c r="J45" i="18"/>
  <c r="K46" i="18"/>
  <c r="J46" i="18"/>
  <c r="I48" i="18"/>
  <c r="J48" i="18"/>
  <c r="I49" i="18"/>
  <c r="J49" i="18"/>
  <c r="I50" i="18"/>
  <c r="J50" i="18"/>
  <c r="I51" i="18"/>
  <c r="J51" i="18"/>
  <c r="I52" i="18"/>
  <c r="J52" i="18"/>
  <c r="I53" i="18"/>
  <c r="J53" i="18"/>
  <c r="K54" i="18"/>
  <c r="I54" i="18"/>
  <c r="I55" i="18"/>
  <c r="J55" i="18"/>
  <c r="K56" i="18"/>
  <c r="I56" i="18"/>
  <c r="I57" i="18"/>
  <c r="J57" i="18"/>
  <c r="I58" i="18"/>
  <c r="J58" i="18"/>
  <c r="I59" i="18"/>
  <c r="J59" i="18"/>
  <c r="K60" i="18"/>
  <c r="J60" i="18"/>
  <c r="I61" i="18"/>
  <c r="J61" i="18"/>
  <c r="I62" i="18"/>
  <c r="J62" i="18"/>
  <c r="I63" i="18"/>
  <c r="J63" i="18"/>
  <c r="I64" i="18"/>
  <c r="J64" i="18"/>
  <c r="I67" i="18"/>
  <c r="J67" i="18"/>
  <c r="I68" i="18"/>
  <c r="J68" i="18"/>
  <c r="I70" i="18"/>
  <c r="J70" i="18"/>
  <c r="I71" i="18"/>
  <c r="J71" i="18"/>
  <c r="I72" i="18"/>
  <c r="J72" i="18"/>
  <c r="I75" i="18"/>
  <c r="J75" i="18"/>
  <c r="I76" i="18"/>
  <c r="J76" i="18"/>
  <c r="I77" i="18"/>
  <c r="J77" i="18"/>
  <c r="I78" i="18"/>
  <c r="J78" i="18"/>
  <c r="I79" i="18"/>
  <c r="I80" i="18"/>
  <c r="J80" i="18"/>
  <c r="I81" i="18"/>
  <c r="J81" i="18"/>
  <c r="I83" i="18"/>
  <c r="J83" i="18"/>
  <c r="I84" i="18"/>
  <c r="J84" i="18"/>
  <c r="I85" i="18"/>
  <c r="J85" i="18"/>
  <c r="I86" i="18"/>
  <c r="J86" i="18"/>
  <c r="I87" i="18"/>
  <c r="J87" i="18"/>
  <c r="I88" i="18"/>
  <c r="J88" i="18"/>
  <c r="I89" i="18"/>
  <c r="J89" i="18"/>
  <c r="I90" i="18"/>
  <c r="J90" i="18"/>
  <c r="I91" i="18"/>
  <c r="J91" i="18"/>
  <c r="I92" i="18"/>
  <c r="J92" i="18"/>
  <c r="I93" i="18"/>
  <c r="J93" i="18"/>
  <c r="I94" i="18"/>
  <c r="J94" i="18"/>
  <c r="I95" i="18"/>
  <c r="J95" i="18"/>
  <c r="I96" i="18"/>
  <c r="J96" i="18"/>
  <c r="I97" i="18"/>
  <c r="J97" i="18"/>
  <c r="I98" i="18"/>
  <c r="J98" i="18"/>
  <c r="I99" i="18"/>
  <c r="J99" i="18"/>
  <c r="I100" i="18"/>
  <c r="J100" i="18"/>
  <c r="I101" i="18"/>
  <c r="J101" i="18"/>
  <c r="I102" i="18"/>
  <c r="J102" i="18"/>
  <c r="I103" i="18"/>
  <c r="J103" i="18"/>
  <c r="K104" i="18"/>
  <c r="J104" i="18"/>
  <c r="K105" i="18"/>
  <c r="I105" i="18"/>
  <c r="K106" i="18"/>
  <c r="J106" i="18"/>
  <c r="K107" i="18"/>
  <c r="K108" i="18"/>
  <c r="I109" i="18"/>
  <c r="J109" i="18"/>
  <c r="I110" i="18"/>
  <c r="J110" i="18"/>
  <c r="I112" i="18"/>
  <c r="J112" i="18"/>
  <c r="I113" i="18"/>
  <c r="J113" i="18"/>
  <c r="I114" i="18"/>
  <c r="J114" i="18"/>
  <c r="I115" i="18"/>
  <c r="J115" i="18"/>
  <c r="I116" i="18"/>
  <c r="J116" i="18"/>
  <c r="I117" i="18"/>
  <c r="J117" i="18"/>
  <c r="K118" i="18"/>
  <c r="I118" i="18"/>
  <c r="I119" i="18"/>
  <c r="J119" i="18"/>
  <c r="K120" i="18"/>
  <c r="I120" i="18"/>
  <c r="K121" i="18"/>
  <c r="K122" i="18"/>
  <c r="I122" i="18"/>
  <c r="J123" i="18"/>
  <c r="I124" i="18"/>
  <c r="J124" i="18"/>
  <c r="I125" i="18"/>
  <c r="J125" i="18"/>
  <c r="I126" i="18"/>
  <c r="J126" i="18"/>
  <c r="K127" i="18"/>
  <c r="I127" i="18"/>
  <c r="I128" i="18"/>
  <c r="J128" i="18"/>
  <c r="I129" i="18"/>
  <c r="J129" i="18"/>
  <c r="I130" i="18"/>
  <c r="J130" i="18"/>
  <c r="K131" i="18"/>
  <c r="J131" i="18"/>
  <c r="I132" i="18"/>
  <c r="J132" i="18"/>
  <c r="I133" i="18"/>
  <c r="J133" i="18"/>
  <c r="I134" i="18"/>
  <c r="J134" i="18"/>
  <c r="I135" i="18"/>
  <c r="J135" i="18"/>
  <c r="I136" i="18"/>
  <c r="J136" i="18"/>
  <c r="I137" i="18"/>
  <c r="J137" i="18"/>
  <c r="I138" i="18"/>
  <c r="J138" i="18"/>
  <c r="I139" i="18"/>
  <c r="J139" i="18"/>
  <c r="I140" i="18"/>
  <c r="J140" i="18"/>
  <c r="I141" i="18"/>
  <c r="J141" i="18"/>
  <c r="I142" i="18"/>
  <c r="J142" i="18"/>
  <c r="I143" i="18"/>
  <c r="J143" i="18"/>
  <c r="I146" i="18"/>
  <c r="J146" i="18"/>
  <c r="I147" i="18"/>
  <c r="J147" i="18"/>
  <c r="I148" i="18"/>
  <c r="J148" i="18"/>
  <c r="I150" i="18"/>
  <c r="J150" i="18"/>
  <c r="I152" i="18"/>
  <c r="J152" i="18"/>
  <c r="I153" i="18"/>
  <c r="J153" i="18"/>
  <c r="I154" i="18"/>
  <c r="J154" i="18"/>
  <c r="I155" i="18"/>
  <c r="J155" i="18"/>
  <c r="I156" i="18"/>
  <c r="J156" i="18"/>
  <c r="I157" i="18"/>
  <c r="J157" i="18"/>
  <c r="I159" i="18"/>
  <c r="J159" i="18"/>
  <c r="I161" i="18"/>
  <c r="J161" i="18"/>
  <c r="I162" i="18"/>
  <c r="J162" i="18"/>
  <c r="I163" i="18"/>
  <c r="J163" i="18"/>
  <c r="I165" i="18"/>
  <c r="J165" i="18"/>
  <c r="I167" i="18"/>
  <c r="J167" i="18"/>
  <c r="I168" i="18"/>
  <c r="J168" i="18"/>
  <c r="I169" i="18"/>
  <c r="J169" i="18"/>
  <c r="I170" i="18"/>
  <c r="J170" i="18"/>
  <c r="I173" i="18"/>
  <c r="J173" i="18"/>
  <c r="I174" i="18"/>
  <c r="J174" i="18"/>
  <c r="I189" i="18"/>
  <c r="J189" i="18"/>
  <c r="I191" i="18"/>
  <c r="J191" i="18"/>
  <c r="I192" i="18"/>
  <c r="J192" i="18"/>
  <c r="I195" i="18"/>
  <c r="J195" i="18"/>
  <c r="I196" i="18"/>
  <c r="J196" i="18"/>
  <c r="I198" i="18"/>
  <c r="J198" i="18"/>
  <c r="I200" i="18"/>
  <c r="J200" i="18"/>
  <c r="I201" i="18"/>
  <c r="J201" i="18"/>
  <c r="I202" i="18"/>
  <c r="J202" i="18"/>
  <c r="I203" i="18"/>
  <c r="J203" i="18"/>
  <c r="I204" i="18"/>
  <c r="J204" i="18"/>
  <c r="I205" i="18"/>
  <c r="J205" i="18"/>
  <c r="I206" i="18"/>
  <c r="J206" i="18"/>
  <c r="I208" i="18"/>
  <c r="J208" i="18"/>
  <c r="I210" i="18"/>
  <c r="J210" i="18"/>
  <c r="I211" i="18"/>
  <c r="J211" i="18"/>
  <c r="I212" i="18"/>
  <c r="J212" i="18"/>
  <c r="I213" i="18"/>
  <c r="J213" i="18"/>
  <c r="I215" i="18"/>
  <c r="J215" i="18"/>
  <c r="I216" i="18"/>
  <c r="J216" i="18"/>
  <c r="I217" i="18"/>
  <c r="J217" i="18"/>
  <c r="I218" i="18"/>
  <c r="J218" i="18"/>
  <c r="I220" i="18"/>
  <c r="J220" i="18"/>
  <c r="I221" i="18"/>
  <c r="J221" i="18"/>
  <c r="I222" i="18"/>
  <c r="J222" i="18"/>
  <c r="I223" i="18"/>
  <c r="J223" i="18"/>
  <c r="I224" i="18"/>
  <c r="J224" i="18"/>
  <c r="I225" i="18"/>
  <c r="J225" i="18"/>
  <c r="I227" i="18"/>
  <c r="J227" i="18"/>
  <c r="I236" i="18"/>
  <c r="J236" i="18"/>
  <c r="I237" i="18"/>
  <c r="J237" i="18"/>
  <c r="I240" i="18"/>
  <c r="J240" i="18"/>
  <c r="I242" i="18"/>
  <c r="J242" i="18"/>
  <c r="I243" i="18"/>
  <c r="J243" i="18"/>
  <c r="I244" i="18"/>
  <c r="J244" i="18"/>
  <c r="I245" i="18"/>
  <c r="J245" i="18"/>
  <c r="I246" i="18"/>
  <c r="J246" i="18"/>
  <c r="I247" i="18"/>
  <c r="J247" i="18"/>
  <c r="I265" i="18"/>
  <c r="J265" i="18"/>
  <c r="I266" i="18"/>
  <c r="J266" i="18"/>
  <c r="I267" i="18"/>
  <c r="J267" i="18"/>
  <c r="I268" i="18"/>
  <c r="J268" i="18"/>
  <c r="I269" i="18"/>
  <c r="J269" i="18"/>
  <c r="I270" i="18"/>
  <c r="J270" i="18"/>
  <c r="I271" i="18"/>
  <c r="J271" i="18"/>
  <c r="I272" i="18"/>
  <c r="J272" i="18"/>
  <c r="I273" i="18"/>
  <c r="J273" i="18"/>
  <c r="I274" i="18"/>
  <c r="J274" i="18"/>
  <c r="I276" i="18"/>
  <c r="J276" i="18"/>
  <c r="I277" i="18"/>
  <c r="J277" i="18"/>
  <c r="I278" i="18"/>
  <c r="J278" i="18"/>
  <c r="I279" i="18"/>
  <c r="J279" i="18"/>
  <c r="I280" i="18"/>
  <c r="J280" i="18"/>
  <c r="I281" i="18"/>
  <c r="J281" i="18"/>
  <c r="I282" i="18"/>
  <c r="J282" i="18"/>
  <c r="I283" i="18"/>
  <c r="J283" i="18"/>
  <c r="I285" i="18"/>
  <c r="J285" i="18"/>
  <c r="I287" i="18"/>
  <c r="I288" i="18"/>
  <c r="J288" i="18"/>
  <c r="I289" i="18"/>
  <c r="J289" i="18"/>
  <c r="I290" i="18"/>
  <c r="J290" i="18"/>
  <c r="I291" i="18"/>
  <c r="J291" i="18"/>
  <c r="I292" i="18"/>
  <c r="J292" i="18"/>
  <c r="I293" i="18"/>
  <c r="J293" i="18"/>
  <c r="I294" i="18"/>
  <c r="J294" i="18"/>
  <c r="J296" i="18"/>
  <c r="I297" i="18"/>
  <c r="J297" i="18"/>
  <c r="I299" i="18"/>
  <c r="J299" i="18"/>
  <c r="I300" i="18"/>
  <c r="J300" i="18"/>
  <c r="I301" i="18"/>
  <c r="J301" i="18"/>
  <c r="I302" i="18"/>
  <c r="I304" i="18"/>
  <c r="J304" i="18"/>
  <c r="I305" i="18"/>
  <c r="J305" i="18"/>
  <c r="I307" i="18"/>
  <c r="J307" i="18"/>
  <c r="I308" i="18"/>
  <c r="J308" i="18"/>
  <c r="I309" i="18"/>
  <c r="J309" i="18"/>
  <c r="I310" i="18"/>
  <c r="J310" i="18"/>
  <c r="I311" i="18"/>
  <c r="J311" i="18"/>
  <c r="I312" i="18"/>
  <c r="J312" i="18"/>
  <c r="I313" i="18"/>
  <c r="J313" i="18"/>
  <c r="I316" i="18"/>
  <c r="J316" i="18"/>
  <c r="I317" i="18"/>
  <c r="J317" i="18"/>
  <c r="I318" i="18"/>
  <c r="J318" i="18"/>
  <c r="J319" i="18"/>
  <c r="I320" i="18"/>
  <c r="J320" i="18"/>
  <c r="I321" i="18"/>
  <c r="J321" i="18"/>
  <c r="I322" i="18"/>
  <c r="J322" i="18"/>
  <c r="I323" i="18"/>
  <c r="J323" i="18"/>
  <c r="I324" i="18"/>
  <c r="J324" i="18"/>
  <c r="I325" i="18"/>
  <c r="I327" i="18"/>
  <c r="K329" i="18"/>
  <c r="K331" i="18"/>
  <c r="I331" i="18"/>
  <c r="I332" i="18"/>
  <c r="J332" i="18"/>
  <c r="I333" i="18"/>
  <c r="J333" i="18"/>
  <c r="I334" i="18"/>
  <c r="J334" i="18"/>
  <c r="I335" i="18"/>
  <c r="J335" i="18"/>
  <c r="I337" i="18"/>
  <c r="J337" i="18"/>
  <c r="I338" i="18"/>
  <c r="J338" i="18"/>
  <c r="I339" i="18"/>
  <c r="J339" i="18"/>
  <c r="I340" i="18"/>
  <c r="J340" i="18"/>
  <c r="I341" i="18"/>
  <c r="J341" i="18"/>
  <c r="I342" i="18"/>
  <c r="J342" i="18"/>
  <c r="I343" i="18"/>
  <c r="J343" i="18"/>
  <c r="I344" i="18"/>
  <c r="J344" i="18"/>
  <c r="K346" i="18"/>
  <c r="K347" i="18"/>
  <c r="J347" i="18"/>
  <c r="K349" i="18"/>
  <c r="I349" i="18"/>
  <c r="K350" i="18"/>
  <c r="K352" i="18"/>
  <c r="I353" i="18"/>
  <c r="J353" i="18"/>
  <c r="I354" i="18"/>
  <c r="J354" i="18"/>
  <c r="I356" i="18"/>
  <c r="J356" i="18"/>
  <c r="I357" i="18"/>
  <c r="J357" i="18"/>
  <c r="I358" i="18"/>
  <c r="J358" i="18"/>
  <c r="I359" i="18"/>
  <c r="J359" i="18"/>
  <c r="I364" i="18"/>
  <c r="J364" i="18"/>
  <c r="I365" i="18"/>
  <c r="J365" i="18"/>
  <c r="J328" i="18"/>
  <c r="I123" i="18"/>
  <c r="I74" i="18"/>
  <c r="J74" i="18"/>
  <c r="I328" i="18"/>
  <c r="J325" i="18"/>
  <c r="J327" i="18"/>
  <c r="I330" i="18"/>
  <c r="J330" i="18"/>
  <c r="I326" i="18"/>
  <c r="J326" i="18"/>
  <c r="J79" i="18"/>
  <c r="I106" i="18"/>
  <c r="J121" i="18"/>
  <c r="J118" i="18"/>
  <c r="J349" i="18"/>
  <c r="J352" i="18"/>
  <c r="I60" i="18"/>
  <c r="J127" i="18"/>
  <c r="J331" i="18"/>
  <c r="J105" i="18"/>
  <c r="I121" i="18"/>
  <c r="I131" i="18"/>
  <c r="I261" i="18"/>
  <c r="J107" i="18"/>
  <c r="J350" i="18"/>
  <c r="J56" i="18"/>
  <c r="J108" i="18"/>
  <c r="I108" i="18"/>
  <c r="I346" i="18"/>
  <c r="J346" i="18"/>
  <c r="I347" i="18"/>
  <c r="J120" i="18"/>
  <c r="I46" i="18"/>
  <c r="I107" i="18"/>
  <c r="I329" i="18"/>
  <c r="J329" i="18"/>
  <c r="J54" i="18"/>
  <c r="I104" i="18"/>
  <c r="J122" i="18"/>
  <c r="I352" i="18"/>
</calcChain>
</file>

<file path=xl/sharedStrings.xml><?xml version="1.0" encoding="utf-8"?>
<sst xmlns="http://schemas.openxmlformats.org/spreadsheetml/2006/main" count="1732" uniqueCount="936">
  <si>
    <t>№</t>
  </si>
  <si>
    <t>Наименование (описание) товара</t>
  </si>
  <si>
    <t>Цена Рознич.
без НДС, BYN</t>
  </si>
  <si>
    <t>Ед. 
измер.</t>
  </si>
  <si>
    <t>Цена Опт.
без НДС, BYN</t>
  </si>
  <si>
    <t>кг</t>
  </si>
  <si>
    <t>Трикотаж маечный светл., min упак.10кг</t>
  </si>
  <si>
    <t>Хлопок (коттон) цветной, min упак.10кг</t>
  </si>
  <si>
    <t>Хлопок (коттон) белый, min упак.10кг</t>
  </si>
  <si>
    <t>Фланель цветная, min упак.10кг</t>
  </si>
  <si>
    <t>Фланель белая, min упак.10кг</t>
  </si>
  <si>
    <t>Махра цветная, min упак.10кг</t>
  </si>
  <si>
    <t>Махра белая, min упак.10кг</t>
  </si>
  <si>
    <t>Постельное цветное, min упак.10кг</t>
  </si>
  <si>
    <t>Постельное белое, min упак.10кг</t>
  </si>
  <si>
    <t>1.ВЕТОШЬ</t>
  </si>
  <si>
    <t>шт</t>
  </si>
  <si>
    <t>пара</t>
  </si>
  <si>
    <t>упак</t>
  </si>
  <si>
    <t>п.м.</t>
  </si>
  <si>
    <t>Метла берёзовая</t>
  </si>
  <si>
    <t>рул</t>
  </si>
  <si>
    <t xml:space="preserve">Ведро пластиковое Эконом 10 л </t>
  </si>
  <si>
    <t>Мешки для строительного мусора (зеленые), 55х95</t>
  </si>
  <si>
    <t>Рукавицы антивибрационные</t>
  </si>
  <si>
    <t>Ветошь красная, min упак.10кг</t>
  </si>
  <si>
    <t>2. МЫЛО ТВЕРДОЕ</t>
  </si>
  <si>
    <t>под заказ</t>
  </si>
  <si>
    <t xml:space="preserve">Полотно вафельное отбеленное, плотность 120г/м2, шир.45см/дл.60м </t>
  </si>
  <si>
    <t>Подшлемник утепленный</t>
  </si>
  <si>
    <t>Кепка (бейсболка) (син., оранж.)</t>
  </si>
  <si>
    <t>Наколенники универсальные (М-Т)</t>
  </si>
  <si>
    <t>Фартук КЩС (К20Щ20)</t>
  </si>
  <si>
    <t>Марля шир.90 см., плот. 36, хлопок 100%, min. 1рулон дл.1000м.</t>
  </si>
  <si>
    <t>Перчатки диэлекрические шовные, ЯЗРТИ</t>
  </si>
  <si>
    <t>Подшлемник летний</t>
  </si>
  <si>
    <t>Сапоги формовые ПВХ (РБ)</t>
  </si>
  <si>
    <t>Паста моющая для рук "Мечта", 500 гр.</t>
  </si>
  <si>
    <t>Средство для мытья посуды ECONOM, 5 л</t>
  </si>
  <si>
    <t>Полотно вафельное отбеленное, плотность 145г/м2, шир.45см/дл.60м</t>
  </si>
  <si>
    <t xml:space="preserve">3. ОДНОРАЗОВАЯ ПРОДУКЦИЯ </t>
  </si>
  <si>
    <t>Мыло жидкое AJM ECONOM с дозатором, 500мл</t>
  </si>
  <si>
    <t>4. АНТИСЕПТИК</t>
  </si>
  <si>
    <t>5. ВЕНИКИ СОРГО</t>
  </si>
  <si>
    <t>6. ПЕРЧАТКИ и РУКАВИЦЫ</t>
  </si>
  <si>
    <t>7.САЛФЕТКИ ТЕХНИЧЕСКИЕ и ПОЛОТНА</t>
  </si>
  <si>
    <t>8.СТРЕТЧ ПЛЕНКА и СКОТЧ</t>
  </si>
  <si>
    <t>9.СРЕДСТВА ИНДИВИДУАЛЬНОЙ ЗАЩИТЫ</t>
  </si>
  <si>
    <t>10.ПАКЕТЫ ДЛЯ МУСОРА</t>
  </si>
  <si>
    <t>11.БУМАГА ТУАЛЕТНАЯ и БУМАЖНЫЕ ПОЛОТЕНЦА</t>
  </si>
  <si>
    <t>14.ЧИСТЯЩИЕ и МОЮЩИЕ СРЕДСТВА</t>
  </si>
  <si>
    <t>15.ХОЗЯЙСТВЕННЫЙ ИНВЕНТАРЬ</t>
  </si>
  <si>
    <t>Салфетка вискозная 25х25см"Бережливая хозяйка", 5шт/уп, РФ</t>
  </si>
  <si>
    <t xml:space="preserve">Костюм сварщика со спилком, под заказ 2-3 дня </t>
  </si>
  <si>
    <t xml:space="preserve">Костюм брезентовый 480г утепленный, под заказ 2-3 дня </t>
  </si>
  <si>
    <t>Пакеты для мусора 60л/25шт 9 мкм  AVIORA</t>
  </si>
  <si>
    <t>Пакеты для мусора 120л/50шт 17мкм  AVIORA</t>
  </si>
  <si>
    <t>Паста моющая для рук "Мечта", 400 гр.</t>
  </si>
  <si>
    <t>Шпагат полиолефиновый С УФ-К 2200 текс</t>
  </si>
  <si>
    <t xml:space="preserve">Щетка для уборки дер.бытовая 275х50х20/65мм, мягк.ворс </t>
  </si>
  <si>
    <t>Щетка для уборки дер.бытовая 500х50х75мм, жестк.ворс</t>
  </si>
  <si>
    <t xml:space="preserve">Щетка для уборки дер.бытовая 700х50х75мм, жестк.ворс </t>
  </si>
  <si>
    <t xml:space="preserve">Щетка палубная без черенка 215х80х27 </t>
  </si>
  <si>
    <t xml:space="preserve">Костюм сварщика брезентовый </t>
  </si>
  <si>
    <t xml:space="preserve">Паста для рук АЛИРАНТА 100 гр </t>
  </si>
  <si>
    <t>Щетка-сметка деревянная 300х39х18, 4/рядная</t>
  </si>
  <si>
    <t>Щетка-сметка деревянная 300х22х16, 3/рядная</t>
  </si>
  <si>
    <t>Щетка для уборки дер.бытовая 500х50х70мм, мягкий ворс</t>
  </si>
  <si>
    <t>Щетка для уборки дер.бытовая 700х50х70мм, мягкий ворс</t>
  </si>
  <si>
    <t xml:space="preserve">Трикотаж белый, min упак.10кг люкс </t>
  </si>
  <si>
    <t>Метла Сорго без черенка min 1шт     АКЦИЯ</t>
  </si>
  <si>
    <t>Средство чистящее для сантехники Санитарный-М Санокс-ультра (жидкое) 750 мл, РФ/20</t>
  </si>
  <si>
    <t>Средство жидкое отбеливающее Белизна 1000 мл РФ/15</t>
  </si>
  <si>
    <t>Чистящий порошок Пемоксоль  г 500гр., в ассортименте, РФ/15</t>
  </si>
  <si>
    <t>Стиральный порошок Лотос-М 400гр, универсальный РФ/ 36</t>
  </si>
  <si>
    <t>Стиральный порошок Лотос-М  3кг автомат РФ/4</t>
  </si>
  <si>
    <t>Средство для мытья стекол и зеркал Нитхинол-люкс 500мл - с триггером РФ/24</t>
  </si>
  <si>
    <t>Средство для мытья стекол и зеркал Нитхинол-люкс 750мл - с триггером РФ/16</t>
  </si>
  <si>
    <t>Средство чистящее для сантехники Санитарный-М-Санокс-гель 750 мл, РФ/20</t>
  </si>
  <si>
    <t xml:space="preserve">Чистящее ср-во универсальное для пола плитки сантехники  Domproff 750мл, РФ/16 </t>
  </si>
  <si>
    <t xml:space="preserve">Чистящее ср-во  универсальное для пола плитки сантехники Domproff 1000мл, РФ/15 </t>
  </si>
  <si>
    <t xml:space="preserve">Комбинезон одноразовый </t>
  </si>
  <si>
    <t>Совок хозяйственный мет. с длинной вертикальной изогнутой мет.ручкой</t>
  </si>
  <si>
    <t>Маска многоразовая черная (50шт/уп)</t>
  </si>
  <si>
    <t xml:space="preserve">Черенок (d25x1200) 1 сорт, б/з, для граблей пластассовых, метлу, швабру </t>
  </si>
  <si>
    <t>Черенок  (d30х1200) 1 сорт, б/р, для зим. лопат: Снежок, Метель, № 3, грабли метал.</t>
  </si>
  <si>
    <t xml:space="preserve">шт </t>
  </si>
  <si>
    <t>0020-40</t>
  </si>
  <si>
    <t>0020-30</t>
  </si>
  <si>
    <t>0016-20</t>
  </si>
  <si>
    <t>0016-10</t>
  </si>
  <si>
    <t>0016-30</t>
  </si>
  <si>
    <t>0016-40</t>
  </si>
  <si>
    <t>0019-10</t>
  </si>
  <si>
    <t>0020-10</t>
  </si>
  <si>
    <t>0020-20</t>
  </si>
  <si>
    <t>0017-07</t>
  </si>
  <si>
    <t>0017-04</t>
  </si>
  <si>
    <t>0017-08</t>
  </si>
  <si>
    <t>0017-09</t>
  </si>
  <si>
    <t>0017-01</t>
  </si>
  <si>
    <t>0017-02</t>
  </si>
  <si>
    <t>0017-03</t>
  </si>
  <si>
    <t>0017-05</t>
  </si>
  <si>
    <t>0021-06</t>
  </si>
  <si>
    <t>0023-03</t>
  </si>
  <si>
    <t>0022-01</t>
  </si>
  <si>
    <t>0024-01</t>
  </si>
  <si>
    <t>0090-2013</t>
  </si>
  <si>
    <t>0090-20131</t>
  </si>
  <si>
    <t>0090-2014</t>
  </si>
  <si>
    <t>0090-213713</t>
  </si>
  <si>
    <t>0090-213737</t>
  </si>
  <si>
    <t>0090-22113</t>
  </si>
  <si>
    <t>0090-20165</t>
  </si>
  <si>
    <t>Щиток Экран из ПЭТ лицевой для быт. использ., мин. Уп100шт</t>
  </si>
  <si>
    <t>Экран Лайт</t>
  </si>
  <si>
    <t>0005-01</t>
  </si>
  <si>
    <t>0005-02</t>
  </si>
  <si>
    <t>0021-01</t>
  </si>
  <si>
    <t>0021-02</t>
  </si>
  <si>
    <t>0021-03</t>
  </si>
  <si>
    <t>0021-04</t>
  </si>
  <si>
    <t>0021-05</t>
  </si>
  <si>
    <t>0023-01</t>
  </si>
  <si>
    <t>0023-02</t>
  </si>
  <si>
    <t>0010-</t>
  </si>
  <si>
    <t>0009-</t>
  </si>
  <si>
    <t>0015-1..0</t>
  </si>
  <si>
    <t>0015-1..1</t>
  </si>
  <si>
    <t>0015-2..0</t>
  </si>
  <si>
    <t>0015-2..1</t>
  </si>
  <si>
    <t>0004-21</t>
  </si>
  <si>
    <t>0004-41</t>
  </si>
  <si>
    <t>0004-42</t>
  </si>
  <si>
    <t>0004-44</t>
  </si>
  <si>
    <t>0004-53/50</t>
  </si>
  <si>
    <t>0004-51</t>
  </si>
  <si>
    <t>0004-52</t>
  </si>
  <si>
    <t>0004-60</t>
  </si>
  <si>
    <t>0004-61</t>
  </si>
  <si>
    <t>0005-8/9/10</t>
  </si>
  <si>
    <t>0008-8/9/10</t>
  </si>
  <si>
    <t>0006-8/9/10</t>
  </si>
  <si>
    <t>12.ПАСТА МОЮЩАЯ ДЛЯ РУК+КРЕМ д/рук</t>
  </si>
  <si>
    <t>13.ЖИДКОЕ МЫЛО</t>
  </si>
  <si>
    <t>0069-21</t>
  </si>
  <si>
    <t>0069-20</t>
  </si>
  <si>
    <t>Стандарт цветной, min упак.10кг</t>
  </si>
  <si>
    <t>0090-721</t>
  </si>
  <si>
    <t>0053-10</t>
  </si>
  <si>
    <t>0090-5640</t>
  </si>
  <si>
    <t>0052-01</t>
  </si>
  <si>
    <t>0090-565</t>
  </si>
  <si>
    <t>0012-</t>
  </si>
  <si>
    <t>0013-</t>
  </si>
  <si>
    <t>0050-02</t>
  </si>
  <si>
    <t>0050-01</t>
  </si>
  <si>
    <t>0057-10</t>
  </si>
  <si>
    <t>0057-20</t>
  </si>
  <si>
    <t>0057-30</t>
  </si>
  <si>
    <t>0056-30,10</t>
  </si>
  <si>
    <t>0056-40,20</t>
  </si>
  <si>
    <t>0055-20,10</t>
  </si>
  <si>
    <t>0003-08</t>
  </si>
  <si>
    <t>0077-10</t>
  </si>
  <si>
    <t>Маска многоразовая белая, (100шт/уп),  min.100шт</t>
  </si>
  <si>
    <t>0090-3025</t>
  </si>
  <si>
    <t>0047-11</t>
  </si>
  <si>
    <t>0047-31</t>
  </si>
  <si>
    <t xml:space="preserve">           0047-</t>
  </si>
  <si>
    <t>0046-01</t>
  </si>
  <si>
    <t>0047-34</t>
  </si>
  <si>
    <t>0047-22</t>
  </si>
  <si>
    <t>0047-16</t>
  </si>
  <si>
    <t>0090-3021-0</t>
  </si>
  <si>
    <t>0090-61111</t>
  </si>
  <si>
    <t>0090-61112</t>
  </si>
  <si>
    <t>Защитный экран пластик Про</t>
  </si>
  <si>
    <t>Респиратор полумаска фильтр ИВА_П без клапана FFP2 NR</t>
  </si>
  <si>
    <t>Движок оцинкованный формованный ДОФ оцин.0,8 (750*430мм)</t>
  </si>
  <si>
    <t>0072-32</t>
  </si>
  <si>
    <t>0071-32</t>
  </si>
  <si>
    <t>Средство жидкое чистящее для полов и стен "Радуга" 1000мл</t>
  </si>
  <si>
    <t>0097-01</t>
  </si>
  <si>
    <t>Ледоруб сварной БЗ с метал.трубой п/о, с пластиковой ручкой</t>
  </si>
  <si>
    <t>0014-</t>
  </si>
  <si>
    <t>0019-11</t>
  </si>
  <si>
    <t>Ледоруб сварной БЗ с тулейкой б/ч</t>
  </si>
  <si>
    <t>0048-22</t>
  </si>
  <si>
    <t>0024-02</t>
  </si>
  <si>
    <t>Швабра деревянная (d25x1200) 1 сорт, сух/шл, длина 33см</t>
  </si>
  <si>
    <t>Трикотаж цветной, min упак.10кг люкс</t>
  </si>
  <si>
    <t>0007-20</t>
  </si>
  <si>
    <t>Мыло жидкое Радуга с пуш-пулом, 500мл, Лимон, РФ</t>
  </si>
  <si>
    <t>0001-03-</t>
  </si>
  <si>
    <t>0001-04-</t>
  </si>
  <si>
    <t>0001-05-</t>
  </si>
  <si>
    <t>0001-06-</t>
  </si>
  <si>
    <t>0001-61-</t>
  </si>
  <si>
    <t>0001-08-</t>
  </si>
  <si>
    <t>0001-07-</t>
  </si>
  <si>
    <t>0001-11</t>
  </si>
  <si>
    <t>0001-12</t>
  </si>
  <si>
    <t>0001-09</t>
  </si>
  <si>
    <t>0002-01-</t>
  </si>
  <si>
    <t>0002-08-</t>
  </si>
  <si>
    <t>0002-14-</t>
  </si>
  <si>
    <t>0002-12,13-</t>
  </si>
  <si>
    <t>0002-03-</t>
  </si>
  <si>
    <t>0002-5,6,7-</t>
  </si>
  <si>
    <t>0002-09-</t>
  </si>
  <si>
    <t>0002-15</t>
  </si>
  <si>
    <t>0002-02-</t>
  </si>
  <si>
    <t>0002-04-</t>
  </si>
  <si>
    <t xml:space="preserve">Цена Мин. без НДС,BYN </t>
  </si>
  <si>
    <t>0056-50</t>
  </si>
  <si>
    <t>0043-05</t>
  </si>
  <si>
    <t>Бахилы п/э однораз. голубые, уп/100шт Стандарт Плюс, 8 микрон, вес 2,8</t>
  </si>
  <si>
    <t>0044-03</t>
  </si>
  <si>
    <t>0062-50</t>
  </si>
  <si>
    <t xml:space="preserve">Перчатки КЩС тип I р.1,2,3 упак.240пар, min 10пар </t>
  </si>
  <si>
    <t>0083-20</t>
  </si>
  <si>
    <t>0060-10</t>
  </si>
  <si>
    <t>Бальзам для мытья посуды Domproff/Радуга 500мл РФ/28</t>
  </si>
  <si>
    <t>0058-31</t>
  </si>
  <si>
    <t>0058-10</t>
  </si>
  <si>
    <t>0058-39</t>
  </si>
  <si>
    <t>0058-19</t>
  </si>
  <si>
    <t>0075-23</t>
  </si>
  <si>
    <t>0075-22</t>
  </si>
  <si>
    <t>0075-21</t>
  </si>
  <si>
    <t>0074-20</t>
  </si>
  <si>
    <t>0034-01</t>
  </si>
  <si>
    <t>0033-01</t>
  </si>
  <si>
    <t>0035-01</t>
  </si>
  <si>
    <t>003-01</t>
  </si>
  <si>
    <t>0030-02</t>
  </si>
  <si>
    <t>0038-01</t>
  </si>
  <si>
    <t>0049-01</t>
  </si>
  <si>
    <t>0090-5323</t>
  </si>
  <si>
    <t>0042-330</t>
  </si>
  <si>
    <t>0004-45/40</t>
  </si>
  <si>
    <t>0004-43</t>
  </si>
  <si>
    <t>0029-31</t>
  </si>
  <si>
    <t>0029-41</t>
  </si>
  <si>
    <t>0042-440</t>
  </si>
  <si>
    <t>0042-716</t>
  </si>
  <si>
    <t>0040-01</t>
  </si>
  <si>
    <t>0040-03/04</t>
  </si>
  <si>
    <t>0042-705</t>
  </si>
  <si>
    <t>0045-03</t>
  </si>
  <si>
    <t>0047-32</t>
  </si>
  <si>
    <t>0047-56</t>
  </si>
  <si>
    <t>0090-54</t>
  </si>
  <si>
    <t>0048-15</t>
  </si>
  <si>
    <t>0048-16</t>
  </si>
  <si>
    <t>0048-14</t>
  </si>
  <si>
    <t>0048-11</t>
  </si>
  <si>
    <t>0048-12</t>
  </si>
  <si>
    <t>0069-92</t>
  </si>
  <si>
    <t>0072-34</t>
  </si>
  <si>
    <t>0072-33</t>
  </si>
  <si>
    <t>0071-33</t>
  </si>
  <si>
    <t>0060-20</t>
  </si>
  <si>
    <t>0069-61</t>
  </si>
  <si>
    <t>0047-23</t>
  </si>
  <si>
    <t>0081-50</t>
  </si>
  <si>
    <t>0059-2</t>
  </si>
  <si>
    <t>0058-27</t>
  </si>
  <si>
    <t>0058-24</t>
  </si>
  <si>
    <t>0058-26</t>
  </si>
  <si>
    <t>0058-40</t>
  </si>
  <si>
    <t>0090-1111</t>
  </si>
  <si>
    <t>0058-25</t>
  </si>
  <si>
    <t>0098-01</t>
  </si>
  <si>
    <t>0098-02</t>
  </si>
  <si>
    <t>Чистящее средство АНТИЖИР, 750мл РФ</t>
  </si>
  <si>
    <t>0064-30</t>
  </si>
  <si>
    <t>0064-20</t>
  </si>
  <si>
    <t>0064-10</t>
  </si>
  <si>
    <t>0065-70</t>
  </si>
  <si>
    <t>0065-51</t>
  </si>
  <si>
    <t>0065-52</t>
  </si>
  <si>
    <t>0065-71</t>
  </si>
  <si>
    <t>0065-22</t>
  </si>
  <si>
    <t>0065-03</t>
  </si>
  <si>
    <t>0065-04</t>
  </si>
  <si>
    <t>0073-20</t>
  </si>
  <si>
    <t>0078-25</t>
  </si>
  <si>
    <t>0078-22</t>
  </si>
  <si>
    <t>0073-21</t>
  </si>
  <si>
    <t>0063-10</t>
  </si>
  <si>
    <t>0063-20</t>
  </si>
  <si>
    <t>0078-52</t>
  </si>
  <si>
    <t>Ручка -палка алюм. цветная 140см. D-23,5 мм (черенок б/р)</t>
  </si>
  <si>
    <t>0078-51</t>
  </si>
  <si>
    <t>Держатель мопов50*13см. пластик серый(КАРМАН)</t>
  </si>
  <si>
    <t>МОП 50х петельный комбинированный серый карман-язык</t>
  </si>
  <si>
    <t>0078-50</t>
  </si>
  <si>
    <t>0081-75-0</t>
  </si>
  <si>
    <t>0090-1016</t>
  </si>
  <si>
    <t>.0003-05</t>
  </si>
  <si>
    <t>.0003-07</t>
  </si>
  <si>
    <t>.0003-06</t>
  </si>
  <si>
    <t>.0003-03</t>
  </si>
  <si>
    <t>.0003-04</t>
  </si>
  <si>
    <t>0086-50</t>
  </si>
  <si>
    <t>0067-50</t>
  </si>
  <si>
    <t>0067-01</t>
  </si>
  <si>
    <t>0090-1018</t>
  </si>
  <si>
    <t>0090-1017</t>
  </si>
  <si>
    <t>0090-1022</t>
  </si>
  <si>
    <t>0090-2012</t>
  </si>
  <si>
    <t>0090-30921</t>
  </si>
  <si>
    <t>0090-40411</t>
  </si>
  <si>
    <t>0090-40412</t>
  </si>
  <si>
    <t>0090-51211</t>
  </si>
  <si>
    <t>0090-51244</t>
  </si>
  <si>
    <t>0090-51221</t>
  </si>
  <si>
    <t>0090-712</t>
  </si>
  <si>
    <t>0090-711</t>
  </si>
  <si>
    <t>0090-61122</t>
  </si>
  <si>
    <t>0090-61121</t>
  </si>
  <si>
    <t>0090-62111</t>
  </si>
  <si>
    <t>0090-62121</t>
  </si>
  <si>
    <t>0090-6241</t>
  </si>
  <si>
    <t>0090-6242</t>
  </si>
  <si>
    <t>0090-20141</t>
  </si>
  <si>
    <t>0090-20143</t>
  </si>
  <si>
    <t>0090-2015</t>
  </si>
  <si>
    <t>0090-214527</t>
  </si>
  <si>
    <t>0090-221111</t>
  </si>
  <si>
    <t>0090-23013</t>
  </si>
  <si>
    <t>0090-30211</t>
  </si>
  <si>
    <t>0090-302111</t>
  </si>
  <si>
    <t>0090-30222</t>
  </si>
  <si>
    <t>0090-302222</t>
  </si>
  <si>
    <t>0090-302232</t>
  </si>
  <si>
    <t>0090-223222</t>
  </si>
  <si>
    <t>0090-230211</t>
  </si>
  <si>
    <t>0051-50/53</t>
  </si>
  <si>
    <t>0051-10/14</t>
  </si>
  <si>
    <t>0051-12/11/13</t>
  </si>
  <si>
    <t>0090-723</t>
  </si>
  <si>
    <t>0054-</t>
  </si>
  <si>
    <t>0003-02</t>
  </si>
  <si>
    <t>0003-01</t>
  </si>
  <si>
    <t>0048-20</t>
  </si>
  <si>
    <t>0048-23/24/25</t>
  </si>
  <si>
    <t>Курсы валют</t>
  </si>
  <si>
    <t>EUR</t>
  </si>
  <si>
    <t>USD</t>
  </si>
  <si>
    <t>RUB</t>
  </si>
  <si>
    <t>0090-3071-0</t>
  </si>
  <si>
    <t xml:space="preserve">Перчатки КЩС тип II р.8,9,10 упак.240пар, min 10пар </t>
  </si>
  <si>
    <t xml:space="preserve">Каска оранжевая, белая красная </t>
  </si>
  <si>
    <t>Мешки полипропиленовые белые, р-р 55х105, 60г/м2</t>
  </si>
  <si>
    <t>0070-02</t>
  </si>
  <si>
    <t>Холстопрошивное полотно ХПП, min. 1рулон=шир 150см, дл 50м.плотность180</t>
  </si>
  <si>
    <t xml:space="preserve">Трикотаж цветной, min упак.10кг </t>
  </si>
  <si>
    <t>Трикотаж белый, min упак.10кг</t>
  </si>
  <si>
    <t>0001-01-61</t>
  </si>
  <si>
    <t>0001-01-56</t>
  </si>
  <si>
    <t>0001-14-15</t>
  </si>
  <si>
    <t xml:space="preserve">Трикотаж белый, min упак.10кг </t>
  </si>
  <si>
    <t>0017-0</t>
  </si>
  <si>
    <t>0073-101</t>
  </si>
  <si>
    <t>0073-102</t>
  </si>
  <si>
    <t>0073-103</t>
  </si>
  <si>
    <t>0008-91</t>
  </si>
  <si>
    <t>0073-301</t>
  </si>
  <si>
    <t>0073-302</t>
  </si>
  <si>
    <t>0073-303</t>
  </si>
  <si>
    <t>Черенок  (d30х1200) 2 сорт, б/р, для зим. лопат: Снежок, Метель, № 3, грабли метал.</t>
  </si>
  <si>
    <t>Черенок  (d30х1200) 3 сорт, б/р, для зим. лопат: Снежок, Метель, № 3, грабли метал.</t>
  </si>
  <si>
    <t xml:space="preserve">Перчатки нейлоновые вспенен. Латексом р.единый (9-10)min уп/12пар </t>
  </si>
  <si>
    <t>Мешки полипропиленовые белые, р-р 56х96</t>
  </si>
  <si>
    <t>0040-06</t>
  </si>
  <si>
    <t>0065-2</t>
  </si>
  <si>
    <t>0043-06-0</t>
  </si>
  <si>
    <t>0043-06-1</t>
  </si>
  <si>
    <t>0043-06-2</t>
  </si>
  <si>
    <t>0045-0</t>
  </si>
  <si>
    <t>.0036</t>
  </si>
  <si>
    <t>Салфетка микрофибра 30*30см универсальная АССОРТИ, без упаковки, Китай</t>
  </si>
  <si>
    <t>0079-1</t>
  </si>
  <si>
    <t xml:space="preserve">Ср-во дезинфицирующее "ХЛОРЭКСЕЛЬ" 1кг,370табл. </t>
  </si>
  <si>
    <t>Стандарт белый, min упак.10кг</t>
  </si>
  <si>
    <t>0001-15</t>
  </si>
  <si>
    <t>0034-03</t>
  </si>
  <si>
    <t>Полотенце вафельное отбеленное 45х90см, плотность 200г/м2, ГОСТ</t>
  </si>
  <si>
    <t>0001-13</t>
  </si>
  <si>
    <t>.0001-10-0</t>
  </si>
  <si>
    <t>Освежитель воздуха Palitra,300 мл,  "в ассортименте", РФ</t>
  </si>
  <si>
    <t>.0031-01</t>
  </si>
  <si>
    <t>0061-41</t>
  </si>
  <si>
    <t>0061-40</t>
  </si>
  <si>
    <t>Губки для посуды металлические "Мамонтенок Чистолюб" 2 шт/упак., РФ</t>
  </si>
  <si>
    <t>0061-50</t>
  </si>
  <si>
    <t>0067-15</t>
  </si>
  <si>
    <t>Ср-во дезинфицирующее Цитоклин  1л. (70% спирта)</t>
  </si>
  <si>
    <t>.0004-10</t>
  </si>
  <si>
    <t>.0004-11</t>
  </si>
  <si>
    <t>.0004-2</t>
  </si>
  <si>
    <t>.0004-20</t>
  </si>
  <si>
    <t>.0004-21</t>
  </si>
  <si>
    <t>0081-25</t>
  </si>
  <si>
    <t>Стиральный порошок Лотос-М 20 кг Универсал</t>
  </si>
  <si>
    <t>0043-08</t>
  </si>
  <si>
    <t>0042-24</t>
  </si>
  <si>
    <t xml:space="preserve">Салфетка влаговпитывающая LemonMoon 15*15см  3 шт/упак, РФ </t>
  </si>
  <si>
    <t>0047-53</t>
  </si>
  <si>
    <t>Черенок под метлу/щетку (d20(5)х1200)  с резьбой</t>
  </si>
  <si>
    <t>Ведро пластиковое прочное ЗИМА10л (красный, зеленый,  синий)</t>
  </si>
  <si>
    <t>Щетка "Утюжок"</t>
  </si>
  <si>
    <t>Совок+ щетка-сметка (комплект) (пластмассовый)</t>
  </si>
  <si>
    <t xml:space="preserve">Комплект WC "Бруно"                                                                             </t>
  </si>
  <si>
    <t>Совок с резинкой (пластмассовый)"Фьюджи"</t>
  </si>
  <si>
    <t>0090-10241</t>
  </si>
  <si>
    <t>Каска защитная СОМЗ-55 "Favorit Trek" без вент. отверстия РОСОМЗ оранжевая РФ</t>
  </si>
  <si>
    <t>Колпак медицинский (*н/у*)</t>
  </si>
  <si>
    <t>0090-1019</t>
  </si>
  <si>
    <t>0090-102</t>
  </si>
  <si>
    <t>Шапка утепленнная трикотажная</t>
  </si>
  <si>
    <t>0082-01</t>
  </si>
  <si>
    <t>Очки защитные открытые РОСОМЗ, модели О37 UNIVERSAL TITAN арт. 13713*</t>
  </si>
  <si>
    <t>Очки защитные открытые РОСОМЗ, модели О37 UNIVERSAL TITAN арт. 13713</t>
  </si>
  <si>
    <t>Очки защитные открытые РОСОМЗ, модели О37 UNIVERSAL TITAN StrongGlass арт. 13737 для защитыот от механических воздействий  и неионизирующего излучения*</t>
  </si>
  <si>
    <t>Очки защитные открытые РОСОМЗ, модели О37 UNIVERSAL TITAN StrongGlass арт. 13737 для защиты от механ</t>
  </si>
  <si>
    <t>Очки защитные открытые РОСОМЗ, модели О45 ВИЗИОН StrongGlass арт. 14527 для защиты от механических воздействий  и неионизирующего излучения*</t>
  </si>
  <si>
    <t>Очки защитные открытые РОСОМЗ, модели О45 ВИЗИОН StrongGlass арт. 14527 для защиты от механических в</t>
  </si>
  <si>
    <t>Очки защитные закрытые с прямой вентиляцией ОЧК403 "Еланпласт"*</t>
  </si>
  <si>
    <t>Очки закрытые с прямой вентиляцией ОЧК403 "Еланпласт"</t>
  </si>
  <si>
    <t>Очки защитные "Исток" закрытого типа, прозрачные, на резинке /Россия/*</t>
  </si>
  <si>
    <t>Очки защитные "Исток" закрытого типа, прозрачные, на резинке /Россия/</t>
  </si>
  <si>
    <t>Очки защитные закрытые РОСОМЗ непрямой вентиляцией, модели 3Н11 PANORAMA super арт. 21130*</t>
  </si>
  <si>
    <t>Очки защитные закрытые РОСОМЗ непрямой вентиляцией, модели 3Н11 PANORAMA super арт. 21130</t>
  </si>
  <si>
    <t>Очки защитные закрытые РОСОМЗ с непрямой вентиляцией, модели 3Н11 PANORAMA арт. 21111*</t>
  </si>
  <si>
    <t>Очки защитные закрытые РОСОМЗ с непрямой вентиляцией, модели 3Н11 PANORAMA арт. 21111</t>
  </si>
  <si>
    <t>Очки защитные закрытые РОСОМЗ, модели ЗНД2 ADMIRAL арт.23222*</t>
  </si>
  <si>
    <t>Очки защитные закрытые РОСОМЗ, модели ЗНД2 ADMIRAL арт.23222</t>
  </si>
  <si>
    <t>Очки защитные ПРО панорама закрытого типа с непрямой вентиляцией /Россия/(на резинке ИСТОК) прозр*</t>
  </si>
  <si>
    <t>Очки защитные ПРО панорама закрытого типа с непрямой вентиляцией /Россия/(на резинке ИСТОК)</t>
  </si>
  <si>
    <t>Очки защитные панорамные, Россия Страна происхождения: Россия зел*</t>
  </si>
  <si>
    <t>Очки защитные панорамные, Россия Страна происхождения: Россия</t>
  </si>
  <si>
    <t>Очки защитные закрытые с прямой вентиляцией РОСОМЗ, модели 3П2 PANORAMA  арт. 30211*</t>
  </si>
  <si>
    <t>Очки защитные закрытые с прямой вентиляцией РОСОМЗ, модели 3П2 PANORAMA  арт. 30211</t>
  </si>
  <si>
    <t>Очки защитные закрытые с прямой вентиляцией, модели 3П2 PANORAMA super арт 30130*</t>
  </si>
  <si>
    <t>Очки защитные закрытые с прямой вентиляцией, модели 3П2 PANORAMA super арт 30130</t>
  </si>
  <si>
    <t>Очки защитные ЗП2 PANORAMA закрытого типа с прямой вентиляцией POCOMЗ, РФ*</t>
  </si>
  <si>
    <t>Очки защитные ЗП2 PANORAMA закрытого типа с прямой вентиляцией POCOMЗ, РФ</t>
  </si>
  <si>
    <t>Очки газосварщика "Исток" закрытого типа /Россия/</t>
  </si>
  <si>
    <t>Очки газосварщика "Исток" закрытого типа /Россия/* (синие +черное стекло)</t>
  </si>
  <si>
    <t>Стаканчики ПП 200мл, прозрачный, 100шт в упак.</t>
  </si>
  <si>
    <t>Щиток защитный лицевой РОСОМЗ мод. НБТ1 ВИЗИОН start арт413140 для защиты от мех. возд.</t>
  </si>
  <si>
    <t>0093-02</t>
  </si>
  <si>
    <t>0042-241-3</t>
  </si>
  <si>
    <t>Бумага туалетная "Стандарт"200 м, 12шт/уп, со втулкой, вес 450г,25г/м2,РБ</t>
  </si>
  <si>
    <t>Беруши БИЛСОМ 304 ЛАДЖ со шнурком/ РФ одноразовые  (100 пар /упак)*</t>
  </si>
  <si>
    <t>0090-40212</t>
  </si>
  <si>
    <t>Нарукавники прорезиненные  мед клеенка</t>
  </si>
  <si>
    <t>Чистящий порошок Пемоксоль  г 400гр., в ассортименте, РФ/15</t>
  </si>
  <si>
    <t>0044-09</t>
  </si>
  <si>
    <t>0044-12</t>
  </si>
  <si>
    <t>Пакеты для мусора 120л/10шт 12мкм "Classik" Mirpak</t>
  </si>
  <si>
    <t>Пакеты для мусора 120л/50шт 20мкм  "Professonal" Mirpak</t>
  </si>
  <si>
    <t>Пакеты для мусора 160л/20шт 30мкм "Professonal" Mirpak</t>
  </si>
  <si>
    <t>Пакеты для мусора 60л/20шт 12мкм "Extra" Mirpak</t>
  </si>
  <si>
    <t>0090-302112</t>
  </si>
  <si>
    <t>0090-30922</t>
  </si>
  <si>
    <t xml:space="preserve">Респиратор полумаска фильтр ИВА_П с  клапаном FFP2 </t>
  </si>
  <si>
    <t>0090-30131</t>
  </si>
  <si>
    <t>5911 Р1 Противоаэрозольный предфильтр ЗМ.Страна произв. Турция,страна ввоза Литва*</t>
  </si>
  <si>
    <t>5911 Р1 Противоаэрозольный предфильтр ЗМ.Страна произв. Турция,страна ввоза Литва (2,48)</t>
  </si>
  <si>
    <t>0090-302611</t>
  </si>
  <si>
    <t>Полумаска фильтрующая У-2К FFР1 (поролон)</t>
  </si>
  <si>
    <t>Средство чистящее для сантехники Санокс-гель,750 мл, РФ/15</t>
  </si>
  <si>
    <t>0069-11</t>
  </si>
  <si>
    <t>0043-06-</t>
  </si>
  <si>
    <t>Бумага туалетная YANKA со втулкой, вес 148г, 60 м, РБ/48</t>
  </si>
  <si>
    <t>Бумага туалетная YANKA со втулкой, вес 135г, 50 м, РБ/48</t>
  </si>
  <si>
    <t>Бумага туалетная YANKA со втулкой, вес 190г, 80 м,РБ/40</t>
  </si>
  <si>
    <t>Бумага туалетная YANKA со втулкой, вес  155г, 70 м, РБ/40</t>
  </si>
  <si>
    <t>Средство жидкое отбеливающее Белизна-ГЕЛЬ 1000 мл РФ/14</t>
  </si>
  <si>
    <t>Мыло жидкое Радуга с дозатором, 500мл, Яблоко/Апельсин, РФ</t>
  </si>
  <si>
    <t>0037-11-1</t>
  </si>
  <si>
    <t xml:space="preserve">Наушники противошумные </t>
  </si>
  <si>
    <t>Перчатки полиэтиленовые одноразовые р.M,L,XL уп/100 шт., кор/100уп,8 мкм</t>
  </si>
  <si>
    <r>
      <rPr>
        <b/>
        <i/>
        <sz val="12"/>
        <rFont val="Arial Cyr"/>
        <charset val="204"/>
      </rPr>
      <t>Частное предприятие «ТоталСтарГрупп»</t>
    </r>
    <r>
      <rPr>
        <sz val="12"/>
        <rFont val="Arial Cyr"/>
        <charset val="204"/>
      </rPr>
      <t xml:space="preserve">
Юр.и почтовый адрес: РБ, 220005, г. Минск, ул. Платонова, д. 22, каб. 703
Адрес склада: РБ, Минский р-н, Сенницкий с/с, 66/1,; УНП 192536240, ОКПО 382511535000
Тел./факс +375 17 397-77-71, E-mail: tsg6444477@mail.ru
BY76 ALFA 3012 2605 4000 8027 0000, BIC ALFABY2X 
Банк ЗАО "Альфа-банк", 220013, г. Минск, ул.Сурганова, 43-47</t>
    </r>
  </si>
  <si>
    <r>
      <t xml:space="preserve">Мыло хозяйственное </t>
    </r>
    <r>
      <rPr>
        <b/>
        <sz val="12"/>
        <rFont val="Arial Cyr"/>
        <charset val="204"/>
      </rPr>
      <t>65%</t>
    </r>
    <r>
      <rPr>
        <sz val="12"/>
        <rFont val="Arial Cyr"/>
        <charset val="204"/>
      </rPr>
      <t xml:space="preserve"> 200г, min упак. 68шт </t>
    </r>
  </si>
  <si>
    <r>
      <t xml:space="preserve">Мыло хозяйственное </t>
    </r>
    <r>
      <rPr>
        <b/>
        <sz val="12"/>
        <rFont val="Arial Cyr"/>
        <charset val="204"/>
      </rPr>
      <t>65%</t>
    </r>
    <r>
      <rPr>
        <sz val="12"/>
        <rFont val="Arial Cyr"/>
        <charset val="204"/>
      </rPr>
      <t xml:space="preserve"> 200г, min упак. 60шт </t>
    </r>
  </si>
  <si>
    <r>
      <t xml:space="preserve">Мыло хозяйственное </t>
    </r>
    <r>
      <rPr>
        <b/>
        <sz val="12"/>
        <rFont val="Arial Cyr"/>
        <charset val="204"/>
      </rPr>
      <t>72%</t>
    </r>
    <r>
      <rPr>
        <sz val="12"/>
        <rFont val="Arial Cyr"/>
        <charset val="204"/>
      </rPr>
      <t xml:space="preserve"> 200г, min упак. 68шт</t>
    </r>
  </si>
  <si>
    <r>
      <t xml:space="preserve">Мыло хозяйственное </t>
    </r>
    <r>
      <rPr>
        <b/>
        <sz val="12"/>
        <rFont val="Arial Cyr"/>
        <charset val="204"/>
      </rPr>
      <t>72%</t>
    </r>
    <r>
      <rPr>
        <sz val="12"/>
        <rFont val="Arial Cyr"/>
        <charset val="204"/>
      </rPr>
      <t xml:space="preserve"> 200г, min упак. 60шт</t>
    </r>
  </si>
  <si>
    <r>
      <t xml:space="preserve">Мыло хоз. в асс-те </t>
    </r>
    <r>
      <rPr>
        <b/>
        <sz val="12"/>
        <rFont val="Arial Cyr"/>
        <charset val="204"/>
      </rPr>
      <t>Лимон, Яблоко, Хвойно</t>
    </r>
    <r>
      <rPr>
        <sz val="12"/>
        <rFont val="Arial Cyr"/>
        <charset val="204"/>
      </rPr>
      <t xml:space="preserve">е  </t>
    </r>
    <r>
      <rPr>
        <b/>
        <sz val="12"/>
        <rFont val="Arial Cyr"/>
        <charset val="204"/>
      </rPr>
      <t>72%</t>
    </r>
    <r>
      <rPr>
        <sz val="12"/>
        <rFont val="Arial Cyr"/>
        <charset val="204"/>
      </rPr>
      <t xml:space="preserve">, 200г, </t>
    </r>
    <r>
      <rPr>
        <b/>
        <sz val="12"/>
        <rFont val="Arial Cyr"/>
        <charset val="204"/>
      </rPr>
      <t>флоу-пак</t>
    </r>
    <r>
      <rPr>
        <sz val="12"/>
        <rFont val="Arial Cyr"/>
        <charset val="204"/>
      </rPr>
      <t>, min упак/50</t>
    </r>
  </si>
  <si>
    <r>
      <t xml:space="preserve">Мыло туалетное </t>
    </r>
    <r>
      <rPr>
        <b/>
        <sz val="12"/>
        <rFont val="Arial Cyr"/>
        <charset val="204"/>
      </rPr>
      <t xml:space="preserve">Настоящее, 100 г, </t>
    </r>
    <r>
      <rPr>
        <sz val="12"/>
        <rFont val="Arial Cyr"/>
        <charset val="204"/>
      </rPr>
      <t>флоу-пак, min уп 100шт</t>
    </r>
  </si>
  <si>
    <r>
      <t xml:space="preserve">Мыло туалетное в ассорт. </t>
    </r>
    <r>
      <rPr>
        <b/>
        <sz val="12"/>
        <rFont val="Arial Cyr"/>
        <charset val="204"/>
      </rPr>
      <t>Земляника, Зверобой 100 г.</t>
    </r>
    <r>
      <rPr>
        <sz val="12"/>
        <rFont val="Arial Cyr"/>
        <charset val="204"/>
      </rPr>
      <t>(флоу-пак) уп 100шт</t>
    </r>
  </si>
  <si>
    <r>
      <t xml:space="preserve">Крем-мыло детское </t>
    </r>
    <r>
      <rPr>
        <b/>
        <sz val="12"/>
        <rFont val="Arial Cyr"/>
        <charset val="204"/>
      </rPr>
      <t>"Увлажняющее" 65 г</t>
    </r>
    <r>
      <rPr>
        <sz val="12"/>
        <rFont val="Arial Cyr"/>
        <charset val="204"/>
      </rPr>
      <t>.(флоу-пак)</t>
    </r>
  </si>
  <si>
    <r>
      <t xml:space="preserve">Перчатки </t>
    </r>
    <r>
      <rPr>
        <b/>
        <sz val="12"/>
        <rFont val="Arial Cyr"/>
        <charset val="204"/>
      </rPr>
      <t>виниловые</t>
    </r>
    <r>
      <rPr>
        <sz val="12"/>
        <rFont val="Arial Cyr"/>
        <charset val="204"/>
      </rPr>
      <t xml:space="preserve"> р-р </t>
    </r>
    <r>
      <rPr>
        <b/>
        <sz val="12"/>
        <rFont val="Arial Cyr"/>
        <charset val="204"/>
      </rPr>
      <t>S</t>
    </r>
    <r>
      <rPr>
        <sz val="12"/>
        <rFont val="Arial Cyr"/>
        <charset val="204"/>
      </rPr>
      <t>,</t>
    </r>
    <r>
      <rPr>
        <b/>
        <sz val="12"/>
        <rFont val="Arial Cyr"/>
        <charset val="204"/>
      </rPr>
      <t>M,L,XL</t>
    </r>
    <r>
      <rPr>
        <sz val="12"/>
        <rFont val="Arial Cyr"/>
        <charset val="204"/>
      </rPr>
      <t xml:space="preserve"> 100шт (50 пар) прозрачные Акция</t>
    </r>
  </si>
  <si>
    <r>
      <t xml:space="preserve">Перчатки </t>
    </r>
    <r>
      <rPr>
        <b/>
        <sz val="12"/>
        <rFont val="Arial Cyr"/>
        <charset val="204"/>
      </rPr>
      <t>нитриловые</t>
    </r>
    <r>
      <rPr>
        <sz val="12"/>
        <rFont val="Arial Cyr"/>
        <charset val="204"/>
      </rPr>
      <t xml:space="preserve"> текстуриров</t>
    </r>
    <r>
      <rPr>
        <b/>
        <sz val="12"/>
        <rFont val="Arial Cyr"/>
        <charset val="204"/>
      </rPr>
      <t xml:space="preserve"> S,M,L,ХL</t>
    </r>
    <r>
      <rPr>
        <sz val="12"/>
        <rFont val="Arial Cyr"/>
        <charset val="204"/>
      </rPr>
      <t xml:space="preserve"> 100 шт, голубые (50 пар)</t>
    </r>
  </si>
  <si>
    <r>
      <t>Перчатки нитриловые вали пластик  S,M,XL,L 100 шт, голубые, черные (50 пар)</t>
    </r>
    <r>
      <rPr>
        <b/>
        <sz val="12"/>
        <color indexed="10"/>
        <rFont val="Arial Cyr"/>
        <charset val="204"/>
      </rPr>
      <t xml:space="preserve"> </t>
    </r>
  </si>
  <si>
    <r>
      <rPr>
        <b/>
        <sz val="12"/>
        <rFont val="Arial Cyr"/>
        <charset val="204"/>
      </rPr>
      <t xml:space="preserve">Маска одноразовая </t>
    </r>
    <r>
      <rPr>
        <sz val="12"/>
        <rFont val="Arial Cyr"/>
        <charset val="204"/>
      </rPr>
      <t xml:space="preserve">трехслойная, упак/50шт черная </t>
    </r>
  </si>
  <si>
    <r>
      <t xml:space="preserve">Повязка марлевая белая,  (100шт/уп),  min.100шт </t>
    </r>
    <r>
      <rPr>
        <b/>
        <sz val="12"/>
        <color indexed="10"/>
        <rFont val="Arial Cyr"/>
        <charset val="204"/>
      </rPr>
      <t>АКЦИЯ</t>
    </r>
  </si>
  <si>
    <r>
      <t xml:space="preserve">Респиратор/полумаска </t>
    </r>
    <r>
      <rPr>
        <b/>
        <sz val="12"/>
        <rFont val="Arial Cyr"/>
        <charset val="204"/>
      </rPr>
      <t>KN 95 с клапаном  (fpp2)</t>
    </r>
  </si>
  <si>
    <r>
      <t xml:space="preserve">Респиратор/полумаска </t>
    </r>
    <r>
      <rPr>
        <b/>
        <sz val="12"/>
        <rFont val="Arial Cyr"/>
        <charset val="204"/>
      </rPr>
      <t>КN 95 без клапана (fpp2)</t>
    </r>
  </si>
  <si>
    <r>
      <t xml:space="preserve">Респиратор/полумаска </t>
    </r>
    <r>
      <rPr>
        <b/>
        <sz val="12"/>
        <rFont val="Arial Cyr"/>
        <charset val="204"/>
      </rPr>
      <t>КN 99  с клапаном (fpp3)</t>
    </r>
  </si>
  <si>
    <r>
      <t>Шапочка "</t>
    </r>
    <r>
      <rPr>
        <b/>
        <sz val="12"/>
        <rFont val="Arial Cyr"/>
        <charset val="204"/>
      </rPr>
      <t>Шарлотта</t>
    </r>
    <r>
      <rPr>
        <sz val="12"/>
        <rFont val="Arial Cyr"/>
        <charset val="204"/>
      </rPr>
      <t>" однораз., уп/50 шт,</t>
    </r>
    <r>
      <rPr>
        <sz val="12"/>
        <color indexed="40"/>
        <rFont val="Arial Cyr"/>
        <charset val="204"/>
      </rPr>
      <t xml:space="preserve"> голуб</t>
    </r>
    <r>
      <rPr>
        <sz val="12"/>
        <rFont val="Arial Cyr"/>
        <charset val="204"/>
      </rPr>
      <t>/белые,</t>
    </r>
    <r>
      <rPr>
        <b/>
        <sz val="12"/>
        <rFont val="Arial Cyr"/>
        <charset val="204"/>
      </rPr>
      <t xml:space="preserve"> прочная17 г/м2 </t>
    </r>
  </si>
  <si>
    <r>
      <t>Шапочка "</t>
    </r>
    <r>
      <rPr>
        <b/>
        <sz val="12"/>
        <rFont val="Arial Cyr"/>
        <charset val="204"/>
      </rPr>
      <t>Шарлотта</t>
    </r>
    <r>
      <rPr>
        <sz val="12"/>
        <rFont val="Arial Cyr"/>
        <charset val="204"/>
      </rPr>
      <t>" однораз., уп 100 шт,</t>
    </r>
    <r>
      <rPr>
        <sz val="12"/>
        <color indexed="40"/>
        <rFont val="Arial Cyr"/>
        <charset val="204"/>
      </rPr>
      <t xml:space="preserve"> голуб</t>
    </r>
    <r>
      <rPr>
        <sz val="12"/>
        <rFont val="Arial Cyr"/>
        <charset val="204"/>
      </rPr>
      <t>/белые</t>
    </r>
    <r>
      <rPr>
        <b/>
        <sz val="10"/>
        <rFont val="Arial Cyr"/>
        <charset val="204"/>
      </rPr>
      <t/>
    </r>
  </si>
  <si>
    <r>
      <t>Шапочка "</t>
    </r>
    <r>
      <rPr>
        <b/>
        <sz val="12"/>
        <rFont val="Arial Cyr"/>
        <charset val="204"/>
      </rPr>
      <t>Шарлотта</t>
    </r>
    <r>
      <rPr>
        <sz val="12"/>
        <rFont val="Arial Cyr"/>
        <charset val="204"/>
      </rPr>
      <t>" однораз., уп 100 шт,</t>
    </r>
    <r>
      <rPr>
        <sz val="12"/>
        <color indexed="40"/>
        <rFont val="Arial Cyr"/>
        <charset val="204"/>
      </rPr>
      <t xml:space="preserve"> </t>
    </r>
    <r>
      <rPr>
        <sz val="12"/>
        <color indexed="60"/>
        <rFont val="Arial Cyr"/>
        <charset val="204"/>
      </rPr>
      <t>роз</t>
    </r>
    <r>
      <rPr>
        <sz val="12"/>
        <rFont val="Arial Cyr"/>
        <charset val="204"/>
      </rPr>
      <t>/</t>
    </r>
    <r>
      <rPr>
        <sz val="12"/>
        <color indexed="13"/>
        <rFont val="Arial Cyr"/>
        <charset val="204"/>
      </rPr>
      <t>жел</t>
    </r>
    <r>
      <rPr>
        <sz val="12"/>
        <rFont val="Arial Cyr"/>
        <charset val="204"/>
      </rPr>
      <t>/</t>
    </r>
    <r>
      <rPr>
        <sz val="12"/>
        <color indexed="17"/>
        <rFont val="Arial Cyr"/>
        <charset val="204"/>
      </rPr>
      <t>зел</t>
    </r>
  </si>
  <si>
    <r>
      <rPr>
        <b/>
        <sz val="12"/>
        <rFont val="Arial Cyr"/>
        <charset val="204"/>
      </rPr>
      <t>Бахилы п/э</t>
    </r>
    <r>
      <rPr>
        <sz val="12"/>
        <rFont val="Arial Cyr"/>
        <charset val="204"/>
      </rPr>
      <t xml:space="preserve"> однораз. голубые, уп/200шт эконом 5 микрон</t>
    </r>
  </si>
  <si>
    <r>
      <rPr>
        <b/>
        <sz val="12"/>
        <rFont val="Arial Cyr"/>
        <charset val="204"/>
      </rPr>
      <t>Бахилы ламинированные</t>
    </r>
    <r>
      <rPr>
        <sz val="12"/>
        <rFont val="Arial Cyr"/>
        <charset val="204"/>
      </rPr>
      <t xml:space="preserve"> гол/бел/кор из нетканного материала уп/500шт </t>
    </r>
  </si>
  <si>
    <r>
      <rPr>
        <b/>
        <sz val="12"/>
        <rFont val="Arial Cyr"/>
        <charset val="204"/>
      </rPr>
      <t>Нарукавники</t>
    </r>
    <r>
      <rPr>
        <sz val="12"/>
        <rFont val="Arial Cyr"/>
        <charset val="204"/>
      </rPr>
      <t xml:space="preserve">  </t>
    </r>
    <r>
      <rPr>
        <b/>
        <sz val="12"/>
        <rFont val="Arial Cyr"/>
        <charset val="204"/>
      </rPr>
      <t>п/э</t>
    </r>
    <r>
      <rPr>
        <sz val="12"/>
        <rFont val="Arial Cyr"/>
        <charset val="204"/>
      </rPr>
      <t xml:space="preserve"> однораз голуб/бел  уп/100шт</t>
    </r>
  </si>
  <si>
    <r>
      <rPr>
        <b/>
        <sz val="12"/>
        <rFont val="Arial Cyr"/>
        <charset val="204"/>
      </rPr>
      <t>Фартук</t>
    </r>
    <r>
      <rPr>
        <sz val="12"/>
        <rFont val="Arial Cyr"/>
        <charset val="204"/>
      </rPr>
      <t xml:space="preserve"> п/э однораз.  упак/100шт</t>
    </r>
  </si>
  <si>
    <r>
      <rPr>
        <b/>
        <sz val="12"/>
        <rFont val="Arial Cyr"/>
        <charset val="204"/>
      </rPr>
      <t>Халат одноразовый</t>
    </r>
    <r>
      <rPr>
        <sz val="12"/>
        <rFont val="Arial Cyr"/>
        <charset val="204"/>
      </rPr>
      <t xml:space="preserve"> п/п с застежкой на липучке р-р ХХL </t>
    </r>
  </si>
  <si>
    <r>
      <t xml:space="preserve">Ср-во дезинфицирующее гель для рук с антибактериальным действием </t>
    </r>
    <r>
      <rPr>
        <b/>
        <sz val="12"/>
        <rFont val="Arial Cyr"/>
        <charset val="204"/>
      </rPr>
      <t>CLERK</t>
    </r>
    <r>
      <rPr>
        <sz val="12"/>
        <rFont val="Arial Cyr"/>
        <charset val="204"/>
      </rPr>
      <t xml:space="preserve"> 5л</t>
    </r>
  </si>
  <si>
    <r>
      <t>Веник Сорго 3</t>
    </r>
    <r>
      <rPr>
        <b/>
        <sz val="12"/>
        <rFont val="Arial Cyr"/>
        <charset val="204"/>
      </rPr>
      <t>х прошивной "Люкс"</t>
    </r>
    <r>
      <rPr>
        <sz val="12"/>
        <rFont val="Arial Cyr"/>
        <charset val="204"/>
      </rPr>
      <t xml:space="preserve">, связка 50шт, вес 450-550 гр min 1шт </t>
    </r>
    <r>
      <rPr>
        <b/>
        <sz val="12"/>
        <rFont val="Arial Cyr"/>
        <charset val="204"/>
      </rPr>
      <t>(Молдова)</t>
    </r>
  </si>
  <si>
    <r>
      <t xml:space="preserve">Веник Сорго </t>
    </r>
    <r>
      <rPr>
        <b/>
        <sz val="12"/>
        <rFont val="Arial Cyr"/>
        <charset val="204"/>
      </rPr>
      <t>3х прошивной</t>
    </r>
    <r>
      <rPr>
        <sz val="12"/>
        <rFont val="Arial Cyr"/>
        <charset val="204"/>
      </rPr>
      <t>, связка 50шт, min 1шт</t>
    </r>
  </si>
  <si>
    <r>
      <t xml:space="preserve">Веник Сорго </t>
    </r>
    <r>
      <rPr>
        <b/>
        <sz val="12"/>
        <rFont val="Arial Cyr"/>
        <charset val="204"/>
      </rPr>
      <t>3х прошивной "Супер"</t>
    </r>
    <r>
      <rPr>
        <sz val="12"/>
        <rFont val="Arial Cyr"/>
        <charset val="204"/>
      </rPr>
      <t>, связка 50шт, min 1шт</t>
    </r>
  </si>
  <si>
    <r>
      <t xml:space="preserve">Веник Сорго </t>
    </r>
    <r>
      <rPr>
        <b/>
        <sz val="12"/>
        <rFont val="Arial Cyr"/>
        <charset val="204"/>
      </rPr>
      <t>5ти прошивной</t>
    </r>
    <r>
      <rPr>
        <sz val="12"/>
        <rFont val="Arial Cyr"/>
        <charset val="204"/>
      </rPr>
      <t>, связка 50шт, min 1шт</t>
    </r>
  </si>
  <si>
    <r>
      <t xml:space="preserve">Веник Сорго </t>
    </r>
    <r>
      <rPr>
        <b/>
        <sz val="12"/>
        <rFont val="Arial Cyr"/>
        <charset val="204"/>
      </rPr>
      <t>6ти прошивной</t>
    </r>
    <r>
      <rPr>
        <sz val="12"/>
        <rFont val="Arial Cyr"/>
        <charset val="204"/>
      </rPr>
      <t>, связка 50шт, min 1шт</t>
    </r>
  </si>
  <si>
    <r>
      <rPr>
        <b/>
        <sz val="12"/>
        <rFont val="Arial Cyr"/>
        <charset val="204"/>
      </rPr>
      <t>Метла</t>
    </r>
    <r>
      <rPr>
        <sz val="12"/>
        <rFont val="Arial Cyr"/>
        <charset val="204"/>
      </rPr>
      <t xml:space="preserve"> Сорго с черенком, min 1шт</t>
    </r>
  </si>
  <si>
    <r>
      <t xml:space="preserve">Веник Сорго </t>
    </r>
    <r>
      <rPr>
        <b/>
        <sz val="12"/>
        <rFont val="Arial Cyr"/>
        <charset val="204"/>
      </rPr>
      <t>автомобильный</t>
    </r>
    <r>
      <rPr>
        <sz val="12"/>
        <rFont val="Arial Cyr"/>
        <charset val="204"/>
      </rPr>
      <t>, min 1шт</t>
    </r>
  </si>
  <si>
    <r>
      <t xml:space="preserve">Перчатки х/б </t>
    </r>
    <r>
      <rPr>
        <b/>
        <sz val="12"/>
        <rFont val="Arial Cyr"/>
        <charset val="204"/>
      </rPr>
      <t xml:space="preserve">4х нитка </t>
    </r>
    <r>
      <rPr>
        <sz val="12"/>
        <rFont val="Arial Cyr"/>
        <charset val="204"/>
      </rPr>
      <t>10кл с ПВХ</t>
    </r>
    <r>
      <rPr>
        <b/>
        <sz val="12"/>
        <rFont val="Arial Cyr"/>
        <charset val="204"/>
      </rPr>
      <t xml:space="preserve"> черные</t>
    </r>
    <r>
      <rPr>
        <sz val="12"/>
        <rFont val="Arial Cyr"/>
        <charset val="204"/>
      </rPr>
      <t>, упак.250пар, min 10пар</t>
    </r>
  </si>
  <si>
    <r>
      <t xml:space="preserve">Перчатки х/б </t>
    </r>
    <r>
      <rPr>
        <b/>
        <sz val="12"/>
        <rFont val="Arial Cyr"/>
        <charset val="204"/>
      </rPr>
      <t xml:space="preserve">4х нитка </t>
    </r>
    <r>
      <rPr>
        <sz val="12"/>
        <rFont val="Arial Cyr"/>
        <charset val="204"/>
      </rPr>
      <t>10кл с ПВХ</t>
    </r>
    <r>
      <rPr>
        <b/>
        <sz val="12"/>
        <rFont val="Arial Cyr"/>
        <charset val="204"/>
      </rPr>
      <t xml:space="preserve"> </t>
    </r>
    <r>
      <rPr>
        <sz val="12"/>
        <rFont val="Arial Cyr"/>
        <charset val="204"/>
      </rPr>
      <t xml:space="preserve"> </t>
    </r>
    <r>
      <rPr>
        <b/>
        <sz val="12"/>
        <rFont val="Arial Cyr"/>
        <charset val="204"/>
      </rPr>
      <t>серые</t>
    </r>
    <r>
      <rPr>
        <sz val="12"/>
        <rFont val="Arial Cyr"/>
        <charset val="204"/>
      </rPr>
      <t xml:space="preserve"> упак.500пар, min10пар </t>
    </r>
  </si>
  <si>
    <r>
      <t xml:space="preserve">Перчатки х/б </t>
    </r>
    <r>
      <rPr>
        <b/>
        <sz val="12"/>
        <rFont val="Arial Cyr"/>
        <charset val="204"/>
      </rPr>
      <t xml:space="preserve">4х нитка </t>
    </r>
    <r>
      <rPr>
        <sz val="12"/>
        <rFont val="Arial Cyr"/>
        <charset val="204"/>
      </rPr>
      <t>10кл с ПВХ</t>
    </r>
    <r>
      <rPr>
        <b/>
        <sz val="12"/>
        <rFont val="Arial Cyr"/>
        <charset val="204"/>
      </rPr>
      <t xml:space="preserve"> белые</t>
    </r>
    <r>
      <rPr>
        <sz val="12"/>
        <rFont val="Arial Cyr"/>
        <charset val="204"/>
      </rPr>
      <t xml:space="preserve"> упак.500 пар, min10пар</t>
    </r>
    <r>
      <rPr>
        <b/>
        <sz val="12"/>
        <rFont val="Arial Cyr"/>
        <charset val="204"/>
      </rPr>
      <t xml:space="preserve"> </t>
    </r>
  </si>
  <si>
    <r>
      <t xml:space="preserve">Перчатки х/б </t>
    </r>
    <r>
      <rPr>
        <b/>
        <sz val="12"/>
        <rFont val="Arial Cyr"/>
        <charset val="204"/>
      </rPr>
      <t xml:space="preserve">4х </t>
    </r>
    <r>
      <rPr>
        <sz val="12"/>
        <rFont val="Arial Cyr"/>
        <charset val="204"/>
      </rPr>
      <t>нитка</t>
    </r>
    <r>
      <rPr>
        <b/>
        <sz val="12"/>
        <rFont val="Arial Cyr"/>
        <charset val="204"/>
      </rPr>
      <t xml:space="preserve"> </t>
    </r>
    <r>
      <rPr>
        <sz val="12"/>
        <rFont val="Arial Cyr"/>
        <charset val="204"/>
      </rPr>
      <t xml:space="preserve">10кл </t>
    </r>
    <r>
      <rPr>
        <b/>
        <sz val="12"/>
        <rFont val="Arial Cyr"/>
        <charset val="204"/>
      </rPr>
      <t xml:space="preserve">БЕЗ ПВХ </t>
    </r>
    <r>
      <rPr>
        <sz val="12"/>
        <rFont val="Arial Cyr"/>
        <charset val="204"/>
      </rPr>
      <t>серые/черные, упак.500пар, min 10пар</t>
    </r>
  </si>
  <si>
    <r>
      <t xml:space="preserve">Перчатки х/б 4х нитка 10кл </t>
    </r>
    <r>
      <rPr>
        <b/>
        <sz val="12"/>
        <rFont val="Arial Cyr"/>
        <charset val="204"/>
      </rPr>
      <t>БЕЗ ПВХ</t>
    </r>
    <r>
      <rPr>
        <sz val="12"/>
        <rFont val="Arial Cyr"/>
        <charset val="204"/>
      </rPr>
      <t xml:space="preserve"> белые, упак.500пар, min 10пар</t>
    </r>
  </si>
  <si>
    <r>
      <t xml:space="preserve">Перчатки х/б </t>
    </r>
    <r>
      <rPr>
        <b/>
        <sz val="12"/>
        <rFont val="Arial Cyr"/>
        <charset val="204"/>
      </rPr>
      <t xml:space="preserve">5ти нитка </t>
    </r>
    <r>
      <rPr>
        <sz val="12"/>
        <rFont val="Arial Cyr"/>
        <charset val="204"/>
      </rPr>
      <t xml:space="preserve">10кл с ПВХ </t>
    </r>
    <r>
      <rPr>
        <b/>
        <sz val="12"/>
        <rFont val="Arial Cyr"/>
        <charset val="204"/>
      </rPr>
      <t>черные</t>
    </r>
    <r>
      <rPr>
        <sz val="12"/>
        <rFont val="Arial Cyr"/>
        <charset val="204"/>
      </rPr>
      <t xml:space="preserve"> упак.400пар, min10пар</t>
    </r>
  </si>
  <si>
    <r>
      <t xml:space="preserve">Перчатки х/б </t>
    </r>
    <r>
      <rPr>
        <b/>
        <sz val="12"/>
        <rFont val="Arial Cyr"/>
        <charset val="204"/>
      </rPr>
      <t xml:space="preserve">5ти нитка </t>
    </r>
    <r>
      <rPr>
        <sz val="12"/>
        <rFont val="Arial Cyr"/>
        <charset val="204"/>
      </rPr>
      <t xml:space="preserve">10кл с ПВХ  </t>
    </r>
    <r>
      <rPr>
        <b/>
        <sz val="12"/>
        <rFont val="Arial Cyr"/>
        <charset val="204"/>
      </rPr>
      <t>белые</t>
    </r>
    <r>
      <rPr>
        <sz val="12"/>
        <rFont val="Arial Cyr"/>
        <charset val="204"/>
      </rPr>
      <t xml:space="preserve"> упак. 250 пар, min10пар </t>
    </r>
  </si>
  <si>
    <r>
      <t xml:space="preserve">Перчатки х/б </t>
    </r>
    <r>
      <rPr>
        <b/>
        <sz val="12"/>
        <rFont val="Arial Cyr"/>
        <charset val="204"/>
      </rPr>
      <t xml:space="preserve">5ти </t>
    </r>
    <r>
      <rPr>
        <sz val="12"/>
        <rFont val="Arial Cyr"/>
        <charset val="204"/>
      </rPr>
      <t>нитка</t>
    </r>
    <r>
      <rPr>
        <b/>
        <sz val="12"/>
        <rFont val="Arial Cyr"/>
        <charset val="204"/>
      </rPr>
      <t xml:space="preserve"> </t>
    </r>
    <r>
      <rPr>
        <sz val="12"/>
        <rFont val="Arial Cyr"/>
        <charset val="204"/>
      </rPr>
      <t>10кл</t>
    </r>
    <r>
      <rPr>
        <b/>
        <sz val="12"/>
        <rFont val="Arial Cyr"/>
        <charset val="204"/>
      </rPr>
      <t xml:space="preserve"> БЕЗ ПВХ</t>
    </r>
    <r>
      <rPr>
        <sz val="12"/>
        <rFont val="Arial Cyr"/>
        <charset val="204"/>
      </rPr>
      <t xml:space="preserve"> белые/черные, упак.250пар, min 10пар</t>
    </r>
  </si>
  <si>
    <r>
      <t xml:space="preserve">Перчатки х/б </t>
    </r>
    <r>
      <rPr>
        <b/>
        <sz val="12"/>
        <rFont val="Arial Cyr"/>
        <charset val="204"/>
      </rPr>
      <t xml:space="preserve">6ти нитка </t>
    </r>
    <r>
      <rPr>
        <sz val="12"/>
        <rFont val="Arial Cyr"/>
        <charset val="204"/>
      </rPr>
      <t xml:space="preserve">7,5кл с ПВХ </t>
    </r>
    <r>
      <rPr>
        <b/>
        <sz val="12"/>
        <rFont val="Arial Cyr"/>
        <charset val="204"/>
      </rPr>
      <t>черные</t>
    </r>
    <r>
      <rPr>
        <sz val="12"/>
        <rFont val="Arial Cyr"/>
        <charset val="204"/>
      </rPr>
      <t xml:space="preserve"> упак.400пар, 
min 10пар</t>
    </r>
  </si>
  <si>
    <r>
      <t xml:space="preserve">Перчатки х/б </t>
    </r>
    <r>
      <rPr>
        <b/>
        <sz val="12"/>
        <rFont val="Arial Cyr"/>
        <charset val="204"/>
      </rPr>
      <t xml:space="preserve">6ти нитка </t>
    </r>
    <r>
      <rPr>
        <sz val="12"/>
        <rFont val="Arial Cyr"/>
        <charset val="204"/>
      </rPr>
      <t xml:space="preserve">7,5кл с ПВХ  </t>
    </r>
    <r>
      <rPr>
        <b/>
        <sz val="12"/>
        <rFont val="Arial Cyr"/>
        <charset val="204"/>
      </rPr>
      <t>белые</t>
    </r>
    <r>
      <rPr>
        <sz val="12"/>
        <rFont val="Arial Cyr"/>
        <charset val="204"/>
      </rPr>
      <t xml:space="preserve"> упак.250 пар, 
min 10пар</t>
    </r>
  </si>
  <si>
    <r>
      <t>Перчатки х/б 13кл</t>
    </r>
    <r>
      <rPr>
        <b/>
        <sz val="12"/>
        <color indexed="8"/>
        <rFont val="Arial Cyr"/>
        <charset val="204"/>
      </rPr>
      <t xml:space="preserve"> 1ый</t>
    </r>
    <r>
      <rPr>
        <sz val="12"/>
        <color indexed="8"/>
        <rFont val="Arial Cyr"/>
        <charset val="204"/>
      </rPr>
      <t xml:space="preserve"> латексный зеленый облив, упак.100пар, </t>
    </r>
  </si>
  <si>
    <r>
      <t xml:space="preserve">Перчатки х/б 13кл 1ый латексный зеленый облив, упак.100пар, </t>
    </r>
    <r>
      <rPr>
        <b/>
        <sz val="12"/>
        <color indexed="8"/>
        <rFont val="Arial Cyr"/>
        <charset val="204"/>
      </rPr>
      <t>СВС</t>
    </r>
  </si>
  <si>
    <r>
      <t xml:space="preserve">Перчатки х/б 13кл </t>
    </r>
    <r>
      <rPr>
        <b/>
        <sz val="12"/>
        <rFont val="Arial Cyr"/>
        <charset val="204"/>
      </rPr>
      <t>2ой</t>
    </r>
    <r>
      <rPr>
        <sz val="12"/>
        <rFont val="Arial Cyr"/>
        <charset val="204"/>
      </rPr>
      <t xml:space="preserve"> латексный </t>
    </r>
    <r>
      <rPr>
        <b/>
        <sz val="12"/>
        <rFont val="Arial Cyr"/>
        <charset val="204"/>
      </rPr>
      <t>зеленый</t>
    </r>
    <r>
      <rPr>
        <sz val="12"/>
        <rFont val="Arial Cyr"/>
        <charset val="204"/>
      </rPr>
      <t xml:space="preserve"> облив, упак.100пар.min 10пар </t>
    </r>
  </si>
  <si>
    <r>
      <t xml:space="preserve">Перчатки х/б 13кл 2ой латексный </t>
    </r>
    <r>
      <rPr>
        <b/>
        <sz val="12"/>
        <rFont val="Arial Cyr"/>
        <charset val="204"/>
      </rPr>
      <t>зеленый</t>
    </r>
    <r>
      <rPr>
        <sz val="12"/>
        <rFont val="Arial Cyr"/>
        <charset val="204"/>
      </rPr>
      <t xml:space="preserve"> облив,</t>
    </r>
    <r>
      <rPr>
        <b/>
        <sz val="12"/>
        <rFont val="Arial Cyr"/>
        <charset val="204"/>
      </rPr>
      <t>СВС</t>
    </r>
    <r>
      <rPr>
        <sz val="12"/>
        <rFont val="Arial Cyr"/>
        <charset val="204"/>
      </rPr>
      <t xml:space="preserve">, упак.100пар, min 10пар </t>
    </r>
  </si>
  <si>
    <r>
      <t>Перчатки х/б 13кл</t>
    </r>
    <r>
      <rPr>
        <b/>
        <sz val="12"/>
        <rFont val="Arial Cyr"/>
        <charset val="204"/>
      </rPr>
      <t xml:space="preserve"> 2ой</t>
    </r>
    <r>
      <rPr>
        <sz val="12"/>
        <rFont val="Arial Cyr"/>
        <charset val="204"/>
      </rPr>
      <t xml:space="preserve"> латексный </t>
    </r>
    <r>
      <rPr>
        <b/>
        <sz val="12"/>
        <rFont val="Arial Cyr"/>
        <charset val="204"/>
      </rPr>
      <t>красный</t>
    </r>
    <r>
      <rPr>
        <sz val="12"/>
        <rFont val="Arial Cyr"/>
        <charset val="204"/>
      </rPr>
      <t xml:space="preserve"> облив, упак.100пар, min 10пар </t>
    </r>
  </si>
  <si>
    <r>
      <t xml:space="preserve">Перчатки с рельефным латексом Торро оранжевые, упак 100пар </t>
    </r>
    <r>
      <rPr>
        <b/>
        <sz val="12"/>
        <rFont val="Arial Cyr"/>
        <charset val="204"/>
      </rPr>
      <t>NEW</t>
    </r>
  </si>
  <si>
    <r>
      <t xml:space="preserve">Перчатки </t>
    </r>
    <r>
      <rPr>
        <b/>
        <sz val="12"/>
        <rFont val="Arial Cyr"/>
        <charset val="204"/>
      </rPr>
      <t>нейлоновые белые</t>
    </r>
    <r>
      <rPr>
        <sz val="12"/>
        <rFont val="Arial Cyr"/>
        <charset val="204"/>
      </rPr>
      <t>, упак.240пар, min 10пар</t>
    </r>
  </si>
  <si>
    <r>
      <t xml:space="preserve">Перчатки </t>
    </r>
    <r>
      <rPr>
        <b/>
        <sz val="12"/>
        <rFont val="Arial Cyr"/>
        <charset val="204"/>
      </rPr>
      <t xml:space="preserve">нейлоновые с ПВХ-точка </t>
    </r>
    <r>
      <rPr>
        <sz val="12"/>
        <rFont val="Arial Cyr"/>
        <charset val="204"/>
      </rPr>
      <t>черные, упак.240пар, min 10пар</t>
    </r>
  </si>
  <si>
    <r>
      <t xml:space="preserve">Перчатки </t>
    </r>
    <r>
      <rPr>
        <b/>
        <sz val="12"/>
        <rFont val="Arial Cyr"/>
        <charset val="204"/>
      </rPr>
      <t>нейлоновые с Нитриловым покр</t>
    </r>
    <r>
      <rPr>
        <sz val="12"/>
        <rFont val="Arial Cyr"/>
        <charset val="204"/>
      </rPr>
      <t xml:space="preserve">., р.8,9,10 min уп/12пар, </t>
    </r>
  </si>
  <si>
    <r>
      <t xml:space="preserve">Перчатки </t>
    </r>
    <r>
      <rPr>
        <b/>
        <sz val="12"/>
        <rFont val="Arial Cyr"/>
        <charset val="204"/>
      </rPr>
      <t>нейлоновые вспенен. рельеф. Латекс</t>
    </r>
    <r>
      <rPr>
        <sz val="12"/>
        <rFont val="Arial Cyr"/>
        <charset val="204"/>
      </rPr>
      <t xml:space="preserve"> р.8,9,10 min уп/12пар </t>
    </r>
  </si>
  <si>
    <r>
      <t xml:space="preserve">Перчатки </t>
    </r>
    <r>
      <rPr>
        <b/>
        <sz val="12"/>
        <rFont val="Arial Cyr"/>
        <charset val="204"/>
      </rPr>
      <t>нейлоновые с Полиуретановым</t>
    </r>
    <r>
      <rPr>
        <sz val="12"/>
        <rFont val="Arial Cyr"/>
        <charset val="204"/>
      </rPr>
      <t xml:space="preserve"> покр. Р.8,9,10 min уп/12пар </t>
    </r>
  </si>
  <si>
    <r>
      <t xml:space="preserve">Перчатки </t>
    </r>
    <r>
      <rPr>
        <b/>
        <sz val="12"/>
        <color indexed="8"/>
        <rFont val="Arial Cyr"/>
        <charset val="204"/>
      </rPr>
      <t>Акрил с Рельеф. Латексом</t>
    </r>
    <r>
      <rPr>
        <sz val="12"/>
        <color indexed="8"/>
        <rFont val="Arial Cyr"/>
        <charset val="204"/>
      </rPr>
      <t xml:space="preserve"> частичный облив Утепленные уп/10пар </t>
    </r>
    <r>
      <rPr>
        <b/>
        <sz val="12"/>
        <color indexed="10"/>
        <rFont val="Arial Cyr"/>
        <charset val="204"/>
      </rPr>
      <t>NEW</t>
    </r>
  </si>
  <si>
    <r>
      <t>Перчатки</t>
    </r>
    <r>
      <rPr>
        <b/>
        <sz val="12"/>
        <color indexed="8"/>
        <rFont val="Arial Cyr"/>
        <charset val="204"/>
      </rPr>
      <t xml:space="preserve"> Акрил со Вспен. Латексом</t>
    </r>
    <r>
      <rPr>
        <sz val="12"/>
        <color indexed="8"/>
        <rFont val="Arial Cyr"/>
        <charset val="204"/>
      </rPr>
      <t xml:space="preserve"> Полный облив с усиленными пальцами уп/12пар </t>
    </r>
    <r>
      <rPr>
        <b/>
        <sz val="12"/>
        <color indexed="10"/>
        <rFont val="Arial Cyr"/>
        <charset val="204"/>
      </rPr>
      <t>NEW</t>
    </r>
  </si>
  <si>
    <r>
      <t>Перчатки акриловые с ПВХ утепл. 7кл черные (</t>
    </r>
    <r>
      <rPr>
        <b/>
        <sz val="12"/>
        <rFont val="Arial Cyr"/>
        <charset val="204"/>
      </rPr>
      <t>махровая х/б подк-ка</t>
    </r>
    <r>
      <rPr>
        <sz val="12"/>
        <rFont val="Arial Cyr"/>
        <charset val="204"/>
      </rPr>
      <t xml:space="preserve">) </t>
    </r>
    <r>
      <rPr>
        <b/>
        <sz val="12"/>
        <color indexed="10"/>
        <rFont val="Arial Cyr"/>
        <charset val="204"/>
      </rPr>
      <t>NEW</t>
    </r>
  </si>
  <si>
    <r>
      <t>Перчатки акриловые с ПВХ утепл. 7кл оранж.,лимонный, разноцвет (</t>
    </r>
    <r>
      <rPr>
        <b/>
        <sz val="12"/>
        <rFont val="Arial Cyr"/>
        <charset val="204"/>
      </rPr>
      <t>акриловая подкл.</t>
    </r>
    <r>
      <rPr>
        <sz val="12"/>
        <rFont val="Arial Cyr"/>
        <charset val="204"/>
      </rPr>
      <t xml:space="preserve">) </t>
    </r>
    <r>
      <rPr>
        <b/>
        <sz val="12"/>
        <color indexed="10"/>
        <rFont val="Arial Cyr"/>
        <charset val="204"/>
      </rPr>
      <t>NEW</t>
    </r>
  </si>
  <si>
    <r>
      <t xml:space="preserve">Перчатки </t>
    </r>
    <r>
      <rPr>
        <b/>
        <sz val="12"/>
        <rFont val="Arial Cyr"/>
        <charset val="204"/>
      </rPr>
      <t>хозяйственные</t>
    </r>
    <r>
      <rPr>
        <sz val="12"/>
        <rFont val="Arial Cyr"/>
        <charset val="204"/>
      </rPr>
      <t xml:space="preserve"> латексные </t>
    </r>
    <r>
      <rPr>
        <b/>
        <sz val="12"/>
        <rFont val="Arial Cyr"/>
        <charset val="204"/>
      </rPr>
      <t>S</t>
    </r>
    <r>
      <rPr>
        <sz val="12"/>
        <rFont val="Arial Cyr"/>
        <charset val="204"/>
      </rPr>
      <t>,</t>
    </r>
    <r>
      <rPr>
        <b/>
        <sz val="12"/>
        <rFont val="Arial Cyr"/>
        <charset val="204"/>
      </rPr>
      <t>M,L,XL</t>
    </r>
    <r>
      <rPr>
        <sz val="12"/>
        <rFont val="Arial Cyr"/>
        <charset val="204"/>
      </rPr>
      <t xml:space="preserve"> упак.240пар., min 10пар</t>
    </r>
  </si>
  <si>
    <r>
      <t xml:space="preserve">Перчатки хоз.латексные </t>
    </r>
    <r>
      <rPr>
        <b/>
        <sz val="12"/>
        <rFont val="Arial Cyr"/>
        <charset val="204"/>
      </rPr>
      <t xml:space="preserve">с хлоп.напылен </t>
    </r>
    <r>
      <rPr>
        <sz val="12"/>
        <rFont val="Arial Cyr"/>
        <charset val="204"/>
      </rPr>
      <t xml:space="preserve">Лотос </t>
    </r>
    <r>
      <rPr>
        <b/>
        <sz val="12"/>
        <rFont val="Arial Cyr"/>
        <charset val="204"/>
      </rPr>
      <t>S,M,L,XL</t>
    </r>
    <r>
      <rPr>
        <sz val="12"/>
        <rFont val="Arial Cyr"/>
        <charset val="204"/>
      </rPr>
      <t xml:space="preserve">, упак.240пар.,   min 10пар </t>
    </r>
  </si>
  <si>
    <r>
      <t xml:space="preserve">Перчатки хоз.латексные </t>
    </r>
    <r>
      <rPr>
        <b/>
        <sz val="12"/>
        <rFont val="Arial Cyr"/>
        <charset val="204"/>
      </rPr>
      <t>БИКОЛОР</t>
    </r>
    <r>
      <rPr>
        <sz val="12"/>
        <rFont val="Arial Cyr"/>
        <charset val="204"/>
      </rPr>
      <t xml:space="preserve"> </t>
    </r>
    <r>
      <rPr>
        <b/>
        <sz val="12"/>
        <rFont val="Arial Cyr"/>
        <charset val="204"/>
      </rPr>
      <t>S,M,L,XL</t>
    </r>
  </si>
  <si>
    <r>
      <t xml:space="preserve">Перчатки </t>
    </r>
    <r>
      <rPr>
        <b/>
        <sz val="12"/>
        <rFont val="Arial Cyr"/>
        <charset val="204"/>
      </rPr>
      <t>КЩС тип I АРМАВИР(Калининск)</t>
    </r>
    <r>
      <rPr>
        <sz val="12"/>
        <rFont val="Arial Cyr"/>
        <charset val="204"/>
      </rPr>
      <t xml:space="preserve"> р.</t>
    </r>
    <r>
      <rPr>
        <b/>
        <sz val="12"/>
        <rFont val="Arial Cyr"/>
        <charset val="204"/>
      </rPr>
      <t>1,2,3</t>
    </r>
    <r>
      <rPr>
        <sz val="12"/>
        <rFont val="Arial Cyr"/>
        <charset val="204"/>
      </rPr>
      <t xml:space="preserve"> упак.240пар, </t>
    </r>
    <r>
      <rPr>
        <b/>
        <sz val="12"/>
        <rFont val="Arial Cyr"/>
        <charset val="204"/>
      </rPr>
      <t>min 10пар</t>
    </r>
  </si>
  <si>
    <r>
      <t xml:space="preserve">Перчатки </t>
    </r>
    <r>
      <rPr>
        <b/>
        <sz val="12"/>
        <rFont val="Arial Cyr"/>
        <charset val="204"/>
      </rPr>
      <t>КЩС тип II АРМАВИР(Калининск)</t>
    </r>
    <r>
      <rPr>
        <sz val="12"/>
        <rFont val="Arial Cyr"/>
        <charset val="204"/>
      </rPr>
      <t xml:space="preserve"> р.</t>
    </r>
    <r>
      <rPr>
        <b/>
        <sz val="12"/>
        <rFont val="Arial Cyr"/>
        <charset val="204"/>
      </rPr>
      <t>8,9,10</t>
    </r>
    <r>
      <rPr>
        <sz val="12"/>
        <rFont val="Arial Cyr"/>
        <charset val="204"/>
      </rPr>
      <t xml:space="preserve"> упак.240пар, </t>
    </r>
    <r>
      <rPr>
        <b/>
        <sz val="12"/>
        <rFont val="Arial Cyr"/>
        <charset val="204"/>
      </rPr>
      <t xml:space="preserve">min 20пар </t>
    </r>
  </si>
  <si>
    <r>
      <t xml:space="preserve">Перчатки нитрил. </t>
    </r>
    <r>
      <rPr>
        <b/>
        <sz val="12"/>
        <rFont val="Arial Cyr"/>
        <charset val="204"/>
      </rPr>
      <t>МБС</t>
    </r>
    <r>
      <rPr>
        <sz val="12"/>
        <rFont val="Arial Cyr"/>
        <charset val="204"/>
      </rPr>
      <t xml:space="preserve"> полн.облив манжет </t>
    </r>
    <r>
      <rPr>
        <b/>
        <sz val="12"/>
        <rFont val="Arial Cyr"/>
        <charset val="204"/>
      </rPr>
      <t>КРАГА</t>
    </r>
    <r>
      <rPr>
        <sz val="12"/>
        <rFont val="Arial Cyr"/>
        <charset val="204"/>
      </rPr>
      <t xml:space="preserve"> р.</t>
    </r>
    <r>
      <rPr>
        <b/>
        <sz val="12"/>
        <rFont val="Arial Cyr"/>
        <charset val="204"/>
      </rPr>
      <t>10</t>
    </r>
    <r>
      <rPr>
        <sz val="12"/>
        <rFont val="Arial Cyr"/>
        <charset val="204"/>
      </rPr>
      <t>,</t>
    </r>
    <r>
      <rPr>
        <b/>
        <sz val="12"/>
        <rFont val="Arial Cyr"/>
        <charset val="204"/>
      </rPr>
      <t>11</t>
    </r>
    <r>
      <rPr>
        <sz val="12"/>
        <rFont val="Arial Cyr"/>
        <charset val="204"/>
      </rPr>
      <t xml:space="preserve"> упак.120пар, min 10пар </t>
    </r>
  </si>
  <si>
    <r>
      <t xml:space="preserve">Перчатки нитрил. </t>
    </r>
    <r>
      <rPr>
        <b/>
        <sz val="12"/>
        <rFont val="Arial Cyr"/>
        <charset val="204"/>
      </rPr>
      <t>МБС</t>
    </r>
    <r>
      <rPr>
        <sz val="12"/>
        <rFont val="Arial Cyr"/>
        <charset val="204"/>
      </rPr>
      <t xml:space="preserve"> полн.облив манж.</t>
    </r>
    <r>
      <rPr>
        <b/>
        <sz val="12"/>
        <rFont val="Arial Cyr"/>
        <charset val="204"/>
      </rPr>
      <t>РЕЗИНКА</t>
    </r>
    <r>
      <rPr>
        <sz val="12"/>
        <rFont val="Arial Cyr"/>
        <charset val="204"/>
      </rPr>
      <t xml:space="preserve"> р.</t>
    </r>
    <r>
      <rPr>
        <b/>
        <sz val="12"/>
        <rFont val="Arial Cyr"/>
        <charset val="204"/>
      </rPr>
      <t>10,11</t>
    </r>
    <r>
      <rPr>
        <sz val="12"/>
        <rFont val="Arial Cyr"/>
        <charset val="204"/>
      </rPr>
      <t>,упак.120пар, min 10пар</t>
    </r>
    <r>
      <rPr>
        <b/>
        <sz val="12"/>
        <rFont val="Arial Cyr"/>
        <charset val="204"/>
      </rPr>
      <t xml:space="preserve"> </t>
    </r>
  </si>
  <si>
    <r>
      <t xml:space="preserve">Перчатки нитрил. </t>
    </r>
    <r>
      <rPr>
        <b/>
        <sz val="12"/>
        <rFont val="Arial Cyr"/>
        <charset val="204"/>
      </rPr>
      <t>МБС неполный облив Лай</t>
    </r>
    <r>
      <rPr>
        <sz val="12"/>
        <rFont val="Arial Cyr"/>
        <charset val="204"/>
      </rPr>
      <t xml:space="preserve">т желтый резинка р.10 уп/120пар </t>
    </r>
    <r>
      <rPr>
        <b/>
        <sz val="12"/>
        <color indexed="10"/>
        <rFont val="Arial Cyr"/>
        <charset val="204"/>
      </rPr>
      <t xml:space="preserve">NEW </t>
    </r>
  </si>
  <si>
    <r>
      <t xml:space="preserve">Перчатки МБС </t>
    </r>
    <r>
      <rPr>
        <b/>
        <sz val="12"/>
        <rFont val="Arial Cyr"/>
        <charset val="204"/>
      </rPr>
      <t>Гранат ПВХ</t>
    </r>
    <r>
      <rPr>
        <sz val="12"/>
        <rFont val="Arial Cyr"/>
        <charset val="204"/>
      </rPr>
      <t xml:space="preserve"> полный облив манжет резинка, р.10,5, упак.192пар</t>
    </r>
    <r>
      <rPr>
        <b/>
        <sz val="12"/>
        <rFont val="Arial Cyr"/>
        <charset val="204"/>
      </rPr>
      <t xml:space="preserve"> </t>
    </r>
  </si>
  <si>
    <r>
      <t xml:space="preserve">Перчатки утепленные  двойные </t>
    </r>
    <r>
      <rPr>
        <b/>
        <sz val="12"/>
        <rFont val="Arial Cyr"/>
        <charset val="204"/>
      </rPr>
      <t>без ПВХ</t>
    </r>
    <r>
      <rPr>
        <sz val="12"/>
        <rFont val="Arial Cyr"/>
        <charset val="204"/>
      </rPr>
      <t xml:space="preserve"> , min 10пар</t>
    </r>
  </si>
  <si>
    <r>
      <t xml:space="preserve">Перчатки </t>
    </r>
    <r>
      <rPr>
        <b/>
        <sz val="12"/>
        <rFont val="Arial Cyr"/>
        <charset val="204"/>
      </rPr>
      <t>утепленные</t>
    </r>
    <r>
      <rPr>
        <sz val="12"/>
        <rFont val="Arial Cyr"/>
        <charset val="204"/>
      </rPr>
      <t xml:space="preserve"> шерстяные двойные </t>
    </r>
    <r>
      <rPr>
        <b/>
        <sz val="12"/>
        <rFont val="Arial Cyr"/>
        <charset val="204"/>
      </rPr>
      <t>с ПВХ</t>
    </r>
    <r>
      <rPr>
        <sz val="12"/>
        <rFont val="Arial Cyr"/>
        <charset val="204"/>
      </rPr>
      <t>, min 10пар</t>
    </r>
  </si>
  <si>
    <r>
      <t xml:space="preserve">Перчатки утепленные  двойные с </t>
    </r>
    <r>
      <rPr>
        <b/>
        <sz val="12"/>
        <rFont val="Arial Cyr"/>
        <charset val="204"/>
      </rPr>
      <t>ПВХ ПРОТЕКТОРОМ</t>
    </r>
    <r>
      <rPr>
        <sz val="12"/>
        <rFont val="Arial Cyr"/>
        <charset val="204"/>
      </rPr>
      <t>, min 10пар</t>
    </r>
  </si>
  <si>
    <r>
      <t>Перчатки</t>
    </r>
    <r>
      <rPr>
        <b/>
        <sz val="12"/>
        <rFont val="Arial Cyr"/>
        <charset val="204"/>
      </rPr>
      <t xml:space="preserve"> цельноспилковые</t>
    </r>
    <r>
      <rPr>
        <sz val="12"/>
        <rFont val="Arial Cyr"/>
        <charset val="204"/>
      </rPr>
      <t xml:space="preserve"> кожаные серые (до запястья) уп/120пар</t>
    </r>
  </si>
  <si>
    <r>
      <t xml:space="preserve">Перчатки спилковые </t>
    </r>
    <r>
      <rPr>
        <b/>
        <sz val="12"/>
        <rFont val="Arial Cyr"/>
        <charset val="204"/>
      </rPr>
      <t>комбинированные Ангара</t>
    </r>
  </si>
  <si>
    <r>
      <t>Перчатки спилковые</t>
    </r>
    <r>
      <rPr>
        <b/>
        <sz val="12"/>
        <rFont val="Arial Cyr"/>
        <charset val="204"/>
      </rPr>
      <t xml:space="preserve"> комбинированные Трал</t>
    </r>
  </si>
  <si>
    <r>
      <t xml:space="preserve">Перчатки спилковые </t>
    </r>
    <r>
      <rPr>
        <b/>
        <sz val="12"/>
        <rFont val="Arial Cyr"/>
        <charset val="204"/>
      </rPr>
      <t xml:space="preserve">комбинированные УСИЛЕННЫЕ "ДОКЕР" </t>
    </r>
    <r>
      <rPr>
        <b/>
        <sz val="12"/>
        <color indexed="10"/>
        <rFont val="Arial Cyr"/>
        <charset val="204"/>
      </rPr>
      <t>NEW</t>
    </r>
  </si>
  <si>
    <r>
      <t xml:space="preserve">Перчатки спилковые </t>
    </r>
    <r>
      <rPr>
        <b/>
        <sz val="12"/>
        <rFont val="Arial Cyr"/>
        <charset val="204"/>
      </rPr>
      <t xml:space="preserve">комбинированные УТЕПЛЕННЫЕ (мех) </t>
    </r>
    <r>
      <rPr>
        <sz val="12"/>
        <rFont val="Arial Cyr"/>
        <charset val="204"/>
      </rPr>
      <t xml:space="preserve">уп/72 пары </t>
    </r>
    <r>
      <rPr>
        <b/>
        <sz val="12"/>
        <color indexed="10"/>
        <rFont val="Arial Cyr"/>
        <charset val="204"/>
      </rPr>
      <t>NEW</t>
    </r>
  </si>
  <si>
    <r>
      <t xml:space="preserve">Краги </t>
    </r>
    <r>
      <rPr>
        <b/>
        <sz val="12"/>
        <rFont val="Arial Cyr"/>
        <charset val="204"/>
      </rPr>
      <t>спилковые</t>
    </r>
    <r>
      <rPr>
        <sz val="12"/>
        <rFont val="Arial Cyr"/>
        <charset val="204"/>
      </rPr>
      <t xml:space="preserve"> пятипалые </t>
    </r>
    <r>
      <rPr>
        <b/>
        <sz val="12"/>
        <rFont val="Arial Cyr"/>
        <charset val="204"/>
      </rPr>
      <t>серые</t>
    </r>
    <r>
      <rPr>
        <sz val="12"/>
        <rFont val="Arial Cyr"/>
        <charset val="204"/>
      </rPr>
      <t>, упак.120пар</t>
    </r>
  </si>
  <si>
    <r>
      <t xml:space="preserve">Краги </t>
    </r>
    <r>
      <rPr>
        <b/>
        <sz val="12"/>
        <rFont val="Arial Cyr"/>
        <charset val="204"/>
      </rPr>
      <t>спилковые</t>
    </r>
    <r>
      <rPr>
        <sz val="12"/>
        <rFont val="Arial Cyr"/>
        <charset val="204"/>
      </rPr>
      <t xml:space="preserve"> пятипалые красные </t>
    </r>
    <r>
      <rPr>
        <b/>
        <sz val="12"/>
        <rFont val="Arial Cyr"/>
        <charset val="204"/>
      </rPr>
      <t>Трек Люкс</t>
    </r>
    <r>
      <rPr>
        <sz val="12"/>
        <rFont val="Arial Cyr"/>
        <charset val="204"/>
      </rPr>
      <t xml:space="preserve"> с подкл. флис, упак.120пар</t>
    </r>
  </si>
  <si>
    <r>
      <t xml:space="preserve">Краги </t>
    </r>
    <r>
      <rPr>
        <b/>
        <sz val="12"/>
        <rFont val="Arial Cyr"/>
        <charset val="204"/>
      </rPr>
      <t>спилковые</t>
    </r>
    <r>
      <rPr>
        <sz val="12"/>
        <rFont val="Arial Cyr"/>
        <charset val="204"/>
      </rPr>
      <t xml:space="preserve"> пятипалые </t>
    </r>
    <r>
      <rPr>
        <b/>
        <sz val="12"/>
        <rFont val="Arial Cyr"/>
        <charset val="204"/>
      </rPr>
      <t>жёлтые</t>
    </r>
    <r>
      <rPr>
        <sz val="12"/>
        <rFont val="Arial Cyr"/>
        <charset val="204"/>
      </rPr>
      <t xml:space="preserve"> на подкладке, упак.120пар</t>
    </r>
  </si>
  <si>
    <r>
      <t xml:space="preserve">Краги </t>
    </r>
    <r>
      <rPr>
        <b/>
        <sz val="12"/>
        <rFont val="Arial Cyr"/>
        <charset val="204"/>
      </rPr>
      <t>спилковые утепленные</t>
    </r>
    <r>
      <rPr>
        <sz val="12"/>
        <rFont val="Arial Cyr"/>
        <charset val="204"/>
      </rPr>
      <t xml:space="preserve"> (подкладка искусств.мех), р.11, упак.60пар</t>
    </r>
  </si>
  <si>
    <r>
      <rPr>
        <b/>
        <sz val="12"/>
        <rFont val="Arial Cyr"/>
        <charset val="204"/>
      </rPr>
      <t>Краги сварщика</t>
    </r>
    <r>
      <rPr>
        <sz val="12"/>
        <rFont val="Arial Cyr"/>
        <charset val="204"/>
      </rPr>
      <t xml:space="preserve"> брезентовые плотность 480г, min 10пар,   </t>
    </r>
  </si>
  <si>
    <r>
      <t xml:space="preserve">Рукавицы спилковые </t>
    </r>
    <r>
      <rPr>
        <b/>
        <sz val="12"/>
        <color indexed="10"/>
        <rFont val="Arial Cyr"/>
        <charset val="204"/>
      </rPr>
      <t>NEW</t>
    </r>
  </si>
  <si>
    <r>
      <t xml:space="preserve">Рукавицы </t>
    </r>
    <r>
      <rPr>
        <b/>
        <sz val="12"/>
        <rFont val="Arial Cyr"/>
        <charset val="204"/>
      </rPr>
      <t>суконные</t>
    </r>
    <r>
      <rPr>
        <sz val="12"/>
        <rFont val="Arial Cyr"/>
        <charset val="204"/>
      </rPr>
      <t xml:space="preserve"> плотность 750г, min 10пар упак. 100пар</t>
    </r>
  </si>
  <si>
    <r>
      <t xml:space="preserve">Рукавицы </t>
    </r>
    <r>
      <rPr>
        <b/>
        <sz val="12"/>
        <rFont val="Arial Cyr"/>
        <charset val="204"/>
      </rPr>
      <t>х/б с 2м</t>
    </r>
    <r>
      <rPr>
        <sz val="12"/>
        <rFont val="Arial Cyr"/>
        <charset val="204"/>
      </rPr>
      <t xml:space="preserve"> наладонником плот 220г/м2,</t>
    </r>
    <r>
      <rPr>
        <b/>
        <sz val="12"/>
        <rFont val="Arial Cyr"/>
        <charset val="204"/>
      </rPr>
      <t xml:space="preserve">   </t>
    </r>
  </si>
  <si>
    <r>
      <t xml:space="preserve">Рукавицы </t>
    </r>
    <r>
      <rPr>
        <b/>
        <sz val="12"/>
        <rFont val="Arial Cyr"/>
        <charset val="204"/>
      </rPr>
      <t>х/б с 2м</t>
    </r>
    <r>
      <rPr>
        <sz val="12"/>
        <rFont val="Arial Cyr"/>
        <charset val="204"/>
      </rPr>
      <t xml:space="preserve"> наладонником плот 240г/м2, упак.200пар, min 10пар</t>
    </r>
  </si>
  <si>
    <r>
      <t xml:space="preserve">Рукавицы </t>
    </r>
    <r>
      <rPr>
        <b/>
        <sz val="12"/>
        <rFont val="Arial Cyr"/>
        <charset val="204"/>
      </rPr>
      <t>х/б с 2м</t>
    </r>
    <r>
      <rPr>
        <sz val="12"/>
        <rFont val="Arial Cyr"/>
        <charset val="204"/>
      </rPr>
      <t xml:space="preserve"> наладонником плот 260г/м2, упак.200пар, min 10пар</t>
    </r>
  </si>
  <si>
    <r>
      <t xml:space="preserve">Рукавицы </t>
    </r>
    <r>
      <rPr>
        <b/>
        <sz val="12"/>
        <rFont val="Arial Cyr"/>
        <charset val="204"/>
      </rPr>
      <t>х/б с ПВХ</t>
    </r>
    <r>
      <rPr>
        <sz val="12"/>
        <rFont val="Arial Cyr"/>
        <charset val="204"/>
      </rPr>
      <t xml:space="preserve"> наладонником, упак. 200пар min 10пар</t>
    </r>
  </si>
  <si>
    <r>
      <t xml:space="preserve">Рукавицы </t>
    </r>
    <r>
      <rPr>
        <b/>
        <sz val="12"/>
        <rFont val="Arial Cyr"/>
        <charset val="204"/>
      </rPr>
      <t>х/б с брезентовым</t>
    </r>
    <r>
      <rPr>
        <sz val="12"/>
        <rFont val="Arial Cyr"/>
        <charset val="204"/>
      </rPr>
      <t xml:space="preserve"> наладонником, упак.200пар,min 10пар</t>
    </r>
  </si>
  <si>
    <r>
      <t xml:space="preserve">Рукавицы брезентовые </t>
    </r>
    <r>
      <rPr>
        <b/>
        <sz val="12"/>
        <rFont val="Arial Cyr"/>
        <charset val="204"/>
      </rPr>
      <t>ОП1</t>
    </r>
    <r>
      <rPr>
        <sz val="12"/>
        <rFont val="Arial Cyr"/>
        <charset val="204"/>
      </rPr>
      <t>, упак.200пар, min 10пар</t>
    </r>
  </si>
  <si>
    <r>
      <t xml:space="preserve">Рукавицы брезент. </t>
    </r>
    <r>
      <rPr>
        <b/>
        <sz val="12"/>
        <rFont val="Arial Cyr"/>
        <charset val="204"/>
      </rPr>
      <t xml:space="preserve">ОП2 </t>
    </r>
    <r>
      <rPr>
        <sz val="12"/>
        <rFont val="Arial Cyr"/>
        <charset val="204"/>
      </rPr>
      <t>с 2ым наладонником, упак. 200пар, min 10пар</t>
    </r>
  </si>
  <si>
    <r>
      <t xml:space="preserve">Рукавицы </t>
    </r>
    <r>
      <rPr>
        <b/>
        <sz val="12"/>
        <rFont val="Arial Cyr"/>
        <charset val="204"/>
      </rPr>
      <t>х/б утепленные</t>
    </r>
    <r>
      <rPr>
        <sz val="12"/>
        <rFont val="Arial Cyr"/>
        <charset val="204"/>
      </rPr>
      <t xml:space="preserve">, упак.100пар, min 10пар </t>
    </r>
    <r>
      <rPr>
        <b/>
        <sz val="12"/>
        <color indexed="10"/>
        <rFont val="Arial Cyr"/>
        <charset val="204"/>
      </rPr>
      <t>NEW</t>
    </r>
  </si>
  <si>
    <r>
      <t xml:space="preserve">Рукавицы </t>
    </r>
    <r>
      <rPr>
        <b/>
        <sz val="12"/>
        <rFont val="Arial Cyr"/>
        <charset val="204"/>
      </rPr>
      <t xml:space="preserve">х/б утепленные </t>
    </r>
    <r>
      <rPr>
        <sz val="12"/>
        <rFont val="Arial Cyr"/>
        <charset val="204"/>
      </rPr>
      <t>с брезентовым наладонником, упак 100пар, min 10пар</t>
    </r>
  </si>
  <si>
    <r>
      <t xml:space="preserve">Салфетка технич. </t>
    </r>
    <r>
      <rPr>
        <b/>
        <sz val="12"/>
        <rFont val="Arial Cyr"/>
        <charset val="204"/>
      </rPr>
      <t>30х40 100 шт/уп (нетк.)</t>
    </r>
  </si>
  <si>
    <r>
      <t xml:space="preserve">Салфетка технич. </t>
    </r>
    <r>
      <rPr>
        <b/>
        <sz val="12"/>
        <rFont val="Arial Cyr"/>
        <charset val="204"/>
      </rPr>
      <t>40х40 100 шт/уп (нетк.)</t>
    </r>
  </si>
  <si>
    <r>
      <t xml:space="preserve">Полотенце </t>
    </r>
    <r>
      <rPr>
        <b/>
        <sz val="12"/>
        <rFont val="Arial Cyr"/>
        <charset val="204"/>
      </rPr>
      <t>вафельное</t>
    </r>
    <r>
      <rPr>
        <sz val="12"/>
        <rFont val="Arial Cyr"/>
        <charset val="204"/>
      </rPr>
      <t xml:space="preserve"> отбеленное </t>
    </r>
    <r>
      <rPr>
        <b/>
        <sz val="12"/>
        <rFont val="Arial Cyr"/>
        <charset val="204"/>
      </rPr>
      <t>45х70см</t>
    </r>
    <r>
      <rPr>
        <sz val="12"/>
        <rFont val="Arial Cyr"/>
        <charset val="204"/>
      </rPr>
      <t xml:space="preserve">, плотность 150г/м2   </t>
    </r>
  </si>
  <si>
    <r>
      <t xml:space="preserve">Полотенце </t>
    </r>
    <r>
      <rPr>
        <b/>
        <sz val="12"/>
        <rFont val="Arial Cyr"/>
        <charset val="204"/>
      </rPr>
      <t>вафельное</t>
    </r>
    <r>
      <rPr>
        <sz val="12"/>
        <rFont val="Arial Cyr"/>
        <charset val="204"/>
      </rPr>
      <t xml:space="preserve"> набивное (цветное) </t>
    </r>
    <r>
      <rPr>
        <b/>
        <sz val="12"/>
        <rFont val="Arial Cyr"/>
        <charset val="204"/>
      </rPr>
      <t>50х70см</t>
    </r>
    <r>
      <rPr>
        <sz val="12"/>
        <rFont val="Arial Cyr"/>
        <charset val="204"/>
      </rPr>
      <t>, плотность 200г/м2</t>
    </r>
  </si>
  <si>
    <r>
      <rPr>
        <b/>
        <sz val="12"/>
        <rFont val="Arial Cyr"/>
        <charset val="204"/>
      </rPr>
      <t>Мешковина</t>
    </r>
    <r>
      <rPr>
        <sz val="12"/>
        <rFont val="Arial Cyr"/>
        <charset val="204"/>
      </rPr>
      <t xml:space="preserve">/ткань упаковочная, min 1рулон=шир 110см, дл 150 м, пл.256г/м2 </t>
    </r>
    <r>
      <rPr>
        <b/>
        <sz val="12"/>
        <rFont val="Arial Cyr"/>
        <charset val="204"/>
      </rPr>
      <t>РБ</t>
    </r>
  </si>
  <si>
    <r>
      <rPr>
        <b/>
        <sz val="12"/>
        <rFont val="Arial Cyr"/>
        <charset val="204"/>
      </rPr>
      <t>Мешковина</t>
    </r>
    <r>
      <rPr>
        <sz val="12"/>
        <rFont val="Arial Cyr"/>
        <charset val="204"/>
      </rPr>
      <t xml:space="preserve">/ткань упаковочная, min 1рулон=шир 110см, дл 100 м, </t>
    </r>
    <r>
      <rPr>
        <b/>
        <sz val="12"/>
        <rFont val="Arial Cyr"/>
        <charset val="204"/>
      </rPr>
      <t>РФ</t>
    </r>
  </si>
  <si>
    <r>
      <rPr>
        <b/>
        <sz val="12"/>
        <rFont val="Arial Cyr"/>
        <charset val="204"/>
      </rPr>
      <t>Неткол</t>
    </r>
    <r>
      <rPr>
        <sz val="12"/>
        <rFont val="Arial Cyr"/>
        <charset val="204"/>
      </rPr>
      <t xml:space="preserve"> пл.100г, шир.0,75м, min  рул/50м </t>
    </r>
  </si>
  <si>
    <r>
      <rPr>
        <b/>
        <sz val="12"/>
        <rFont val="Arial Cyr"/>
        <charset val="204"/>
      </rPr>
      <t>Стрейч</t>
    </r>
    <r>
      <rPr>
        <sz val="12"/>
        <rFont val="Arial Cyr"/>
        <charset val="204"/>
      </rPr>
      <t xml:space="preserve"> пленка ручн. </t>
    </r>
    <r>
      <rPr>
        <b/>
        <sz val="12"/>
        <rFont val="Arial Cyr"/>
        <charset val="204"/>
      </rPr>
      <t>Бизнес</t>
    </r>
    <r>
      <rPr>
        <sz val="12"/>
        <rFont val="Arial Cyr"/>
        <charset val="204"/>
      </rPr>
      <t xml:space="preserve">,500мм*17мкм, min1рул = 2 </t>
    </r>
    <r>
      <rPr>
        <b/>
        <sz val="12"/>
        <rFont val="Arial Cyr"/>
        <charset val="204"/>
      </rPr>
      <t>кг</t>
    </r>
    <r>
      <rPr>
        <sz val="12"/>
        <rFont val="Arial Cyr"/>
        <charset val="204"/>
      </rPr>
      <t>/6 (256м)</t>
    </r>
  </si>
  <si>
    <r>
      <rPr>
        <b/>
        <sz val="12"/>
        <rFont val="Arial Cyr"/>
        <charset val="204"/>
      </rPr>
      <t>Скотч</t>
    </r>
    <r>
      <rPr>
        <sz val="12"/>
        <rFont val="Arial Cyr"/>
        <charset val="204"/>
      </rPr>
      <t>/лента самокл. прозрач 66м/48мм/40мкм/36</t>
    </r>
  </si>
  <si>
    <r>
      <t xml:space="preserve">Лента </t>
    </r>
    <r>
      <rPr>
        <b/>
        <sz val="12"/>
        <rFont val="Arial Cyr"/>
        <charset val="204"/>
      </rPr>
      <t>малярная 48мм*50м</t>
    </r>
    <r>
      <rPr>
        <sz val="12"/>
        <rFont val="Arial Cyr"/>
        <charset val="204"/>
      </rPr>
      <t xml:space="preserve"> белая </t>
    </r>
  </si>
  <si>
    <r>
      <t xml:space="preserve">Очки защитные </t>
    </r>
    <r>
      <rPr>
        <b/>
        <sz val="12"/>
        <rFont val="Arial Cyr"/>
        <charset val="204"/>
      </rPr>
      <t>Люцерна открытого типа</t>
    </r>
  </si>
  <si>
    <r>
      <t xml:space="preserve">Очки защитные открытые </t>
    </r>
    <r>
      <rPr>
        <b/>
        <sz val="12"/>
        <rFont val="Arial Cyr"/>
        <charset val="204"/>
      </rPr>
      <t>Классик</t>
    </r>
  </si>
  <si>
    <r>
      <t>Полумаска фильтрующая "</t>
    </r>
    <r>
      <rPr>
        <b/>
        <sz val="12"/>
        <rFont val="Arial Cyr"/>
        <charset val="204"/>
      </rPr>
      <t>Исток-1С</t>
    </r>
    <r>
      <rPr>
        <sz val="12"/>
        <rFont val="Arial Cyr"/>
        <charset val="204"/>
      </rPr>
      <t>" без клап.,FFP1 (до 4 ПДК)</t>
    </r>
  </si>
  <si>
    <r>
      <t>Полумаска фильтрующая формованная "</t>
    </r>
    <r>
      <rPr>
        <b/>
        <sz val="12"/>
        <rFont val="Arial Cyr"/>
        <charset val="204"/>
      </rPr>
      <t>Исток-1Ф</t>
    </r>
    <r>
      <rPr>
        <sz val="12"/>
        <rFont val="Arial Cyr"/>
        <charset val="204"/>
      </rPr>
      <t xml:space="preserve">" без клап.,FFP1 </t>
    </r>
  </si>
  <si>
    <r>
      <t>Полумаска фильтрующая "</t>
    </r>
    <r>
      <rPr>
        <b/>
        <sz val="12"/>
        <rFont val="Arial Cyr"/>
        <charset val="204"/>
      </rPr>
      <t>Исток-100</t>
    </r>
    <r>
      <rPr>
        <sz val="12"/>
        <rFont val="Arial Cyr"/>
        <charset val="204"/>
      </rPr>
      <t>" ,FFP1</t>
    </r>
  </si>
  <si>
    <r>
      <t>Полумаска фильтрующая "</t>
    </r>
    <r>
      <rPr>
        <b/>
        <sz val="12"/>
        <rFont val="Arial Cyr"/>
        <charset val="204"/>
      </rPr>
      <t>Исток-2СК</t>
    </r>
    <r>
      <rPr>
        <sz val="12"/>
        <rFont val="Arial Cyr"/>
        <charset val="204"/>
      </rPr>
      <t>" с клап.,FFP2 (до 12 ПДК)</t>
    </r>
  </si>
  <si>
    <r>
      <t>Полумаска фильтрующая "</t>
    </r>
    <r>
      <rPr>
        <b/>
        <sz val="12"/>
        <rFont val="Arial Cyr"/>
        <charset val="204"/>
      </rPr>
      <t>Исток ПРО-2СК</t>
    </r>
    <r>
      <rPr>
        <sz val="12"/>
        <rFont val="Arial Cyr"/>
        <charset val="204"/>
      </rPr>
      <t xml:space="preserve">" с клап.,FFP2 </t>
    </r>
  </si>
  <si>
    <r>
      <t>Полумаска фильтрующая "</t>
    </r>
    <r>
      <rPr>
        <b/>
        <sz val="12"/>
        <rFont val="Arial Cyr"/>
        <charset val="204"/>
      </rPr>
      <t>Исток-2ФК</t>
    </r>
    <r>
      <rPr>
        <sz val="12"/>
        <rFont val="Arial Cyr"/>
        <charset val="204"/>
      </rPr>
      <t xml:space="preserve">" с клап.,FFP2 </t>
    </r>
  </si>
  <si>
    <r>
      <t>Респиратор (полумаска) противогазовый "</t>
    </r>
    <r>
      <rPr>
        <b/>
        <sz val="12"/>
        <rFont val="Arial Cyr"/>
        <charset val="204"/>
      </rPr>
      <t>Исток-400</t>
    </r>
    <r>
      <rPr>
        <sz val="12"/>
        <rFont val="Arial Cyr"/>
        <charset val="204"/>
      </rPr>
      <t>" (РУ-60М) А1В1Р1</t>
    </r>
  </si>
  <si>
    <r>
      <t>Сменный</t>
    </r>
    <r>
      <rPr>
        <b/>
        <sz val="12"/>
        <rFont val="Arial Cyr"/>
        <charset val="204"/>
      </rPr>
      <t xml:space="preserve"> фильтр</t>
    </r>
    <r>
      <rPr>
        <sz val="12"/>
        <rFont val="Arial Cyr"/>
        <charset val="204"/>
      </rPr>
      <t xml:space="preserve"> к респиратору "Исток-400" (РУ-60М) А1В1Р1</t>
    </r>
  </si>
  <si>
    <r>
      <t xml:space="preserve">Беруши одноразовые </t>
    </r>
    <r>
      <rPr>
        <b/>
        <sz val="12"/>
        <rFont val="Arial Cyr"/>
        <charset val="204"/>
      </rPr>
      <t>без шнурка</t>
    </r>
    <r>
      <rPr>
        <sz val="12"/>
        <rFont val="Arial Cyr"/>
        <charset val="204"/>
      </rPr>
      <t xml:space="preserve"> 35 дБ, упак/200пар, (РФ)</t>
    </r>
  </si>
  <si>
    <r>
      <t xml:space="preserve">Беруши одноразовые </t>
    </r>
    <r>
      <rPr>
        <b/>
        <sz val="12"/>
        <rFont val="Arial Cyr"/>
        <charset val="204"/>
      </rPr>
      <t>со шнурком</t>
    </r>
    <r>
      <rPr>
        <sz val="12"/>
        <rFont val="Arial Cyr"/>
        <charset val="204"/>
      </rPr>
      <t xml:space="preserve"> 35 дБ, упак/200пар, (РФ)</t>
    </r>
  </si>
  <si>
    <r>
      <rPr>
        <b/>
        <sz val="12"/>
        <rFont val="Arial Cyr"/>
        <charset val="204"/>
      </rPr>
      <t>Плащ</t>
    </r>
    <r>
      <rPr>
        <sz val="12"/>
        <rFont val="Arial Cyr"/>
        <charset val="204"/>
      </rPr>
      <t xml:space="preserve"> нейлоновый влагостойкий, капюшон, (р.ХL,2XL,3XL)  </t>
    </r>
  </si>
  <si>
    <r>
      <rPr>
        <b/>
        <sz val="12"/>
        <rFont val="Arial Cyr"/>
        <charset val="204"/>
      </rPr>
      <t>Жилет</t>
    </r>
    <r>
      <rPr>
        <sz val="12"/>
        <rFont val="Arial Cyr"/>
        <charset val="204"/>
      </rPr>
      <t xml:space="preserve"> сигнальный (2 СОП), 60-80 гр., (р.2XL,ХХL) (оранж, лимон)</t>
    </r>
  </si>
  <si>
    <r>
      <t>Нарукавники</t>
    </r>
    <r>
      <rPr>
        <b/>
        <sz val="12"/>
        <rFont val="Arial Cyr"/>
        <charset val="204"/>
      </rPr>
      <t xml:space="preserve"> КЩС</t>
    </r>
  </si>
  <si>
    <r>
      <t xml:space="preserve">Нарукавники </t>
    </r>
    <r>
      <rPr>
        <b/>
        <sz val="12"/>
        <rFont val="Arial Cyr"/>
        <charset val="204"/>
      </rPr>
      <t>брезентовые</t>
    </r>
    <r>
      <rPr>
        <sz val="12"/>
        <rFont val="Arial Cyr"/>
        <charset val="204"/>
      </rPr>
      <t xml:space="preserve"> 420г,   </t>
    </r>
  </si>
  <si>
    <r>
      <t xml:space="preserve">Ботинки рабочие </t>
    </r>
    <r>
      <rPr>
        <b/>
        <sz val="12"/>
        <rFont val="Arial Cyr"/>
        <charset val="204"/>
      </rPr>
      <t>3208</t>
    </r>
    <r>
      <rPr>
        <sz val="12"/>
        <rFont val="Arial Cyr"/>
        <charset val="204"/>
      </rPr>
      <t xml:space="preserve"> натур.кожа, подошва ПУ, р-р 36-47</t>
    </r>
  </si>
  <si>
    <r>
      <t xml:space="preserve">Ботинки рабочие </t>
    </r>
    <r>
      <rPr>
        <b/>
        <sz val="12"/>
        <rFont val="Arial Cyr"/>
        <charset val="204"/>
      </rPr>
      <t>3208М</t>
    </r>
    <r>
      <rPr>
        <sz val="12"/>
        <rFont val="Arial Cyr"/>
        <charset val="204"/>
      </rPr>
      <t xml:space="preserve"> утепл. натур.кожа, подошва ПУ, р-р 36-47</t>
    </r>
  </si>
  <si>
    <r>
      <t xml:space="preserve">Ботинки рабочие </t>
    </r>
    <r>
      <rPr>
        <b/>
        <sz val="12"/>
        <rFont val="Arial Cyr"/>
        <charset val="204"/>
      </rPr>
      <t>4208</t>
    </r>
    <r>
      <rPr>
        <sz val="12"/>
        <rFont val="Arial Cyr"/>
        <charset val="204"/>
      </rPr>
      <t xml:space="preserve"> натур.кожа, подошва ПУ/ПУ, р-р 36-47</t>
    </r>
  </si>
  <si>
    <r>
      <t xml:space="preserve">Ботинки рабочие </t>
    </r>
    <r>
      <rPr>
        <b/>
        <sz val="12"/>
        <rFont val="Arial Cyr"/>
        <charset val="204"/>
      </rPr>
      <t>4208М</t>
    </r>
    <r>
      <rPr>
        <sz val="12"/>
        <rFont val="Arial Cyr"/>
        <charset val="204"/>
      </rPr>
      <t xml:space="preserve"> утепл. натур.кожа, подошва ПУ/ПУ, р-р 36-47</t>
    </r>
  </si>
  <si>
    <r>
      <t xml:space="preserve">Сапоги рабочие </t>
    </r>
    <r>
      <rPr>
        <b/>
        <sz val="12"/>
        <rFont val="Arial Cyr"/>
        <charset val="204"/>
      </rPr>
      <t>3218</t>
    </r>
    <r>
      <rPr>
        <sz val="12"/>
        <rFont val="Arial Cyr"/>
        <charset val="204"/>
      </rPr>
      <t xml:space="preserve"> натур.кожа, подошва ПУ/ПУ, р-р 36-47</t>
    </r>
  </si>
  <si>
    <r>
      <t xml:space="preserve">Сапоги рабочие </t>
    </r>
    <r>
      <rPr>
        <b/>
        <sz val="12"/>
        <rFont val="Arial Cyr"/>
        <charset val="204"/>
      </rPr>
      <t>3218М</t>
    </r>
    <r>
      <rPr>
        <sz val="12"/>
        <rFont val="Arial Cyr"/>
        <charset val="204"/>
      </rPr>
      <t xml:space="preserve"> утепл. натур.кожа, подошва ПУ/ПУ, р-р 36-47</t>
    </r>
  </si>
  <si>
    <r>
      <rPr>
        <b/>
        <sz val="12"/>
        <rFont val="Arial Cyr"/>
        <charset val="204"/>
      </rPr>
      <t>Сапоги резиновые ПВХ</t>
    </r>
    <r>
      <rPr>
        <sz val="12"/>
        <rFont val="Arial Cyr"/>
        <charset val="204"/>
      </rPr>
      <t xml:space="preserve"> с манжетой женские</t>
    </r>
  </si>
  <si>
    <r>
      <rPr>
        <b/>
        <sz val="12"/>
        <rFont val="Arial Cyr"/>
        <charset val="204"/>
      </rPr>
      <t>Сапоги резиновые ПВХ</t>
    </r>
    <r>
      <rPr>
        <sz val="12"/>
        <rFont val="Arial Cyr"/>
        <charset val="204"/>
      </rPr>
      <t xml:space="preserve"> с манжетой мужские</t>
    </r>
  </si>
  <si>
    <r>
      <t xml:space="preserve">Валенки, </t>
    </r>
    <r>
      <rPr>
        <sz val="12"/>
        <rFont val="Arial Cyr"/>
        <charset val="204"/>
      </rPr>
      <t xml:space="preserve">под заказ 2-3 дня </t>
    </r>
  </si>
  <si>
    <r>
      <t xml:space="preserve">Перчатки диэлектрические, р. </t>
    </r>
    <r>
      <rPr>
        <b/>
        <sz val="12"/>
        <rFont val="Arial Cyr"/>
        <charset val="204"/>
      </rPr>
      <t>1,2,3</t>
    </r>
  </si>
  <si>
    <r>
      <t xml:space="preserve">Пакеты для мусора </t>
    </r>
    <r>
      <rPr>
        <b/>
        <sz val="12"/>
        <rFont val="Arial Cyr"/>
        <charset val="204"/>
      </rPr>
      <t>35л/50</t>
    </r>
    <r>
      <rPr>
        <sz val="12"/>
        <rFont val="Arial Cyr"/>
        <charset val="204"/>
      </rPr>
      <t>шт 8мкм,без этикетки,упак 20рул, РБ</t>
    </r>
  </si>
  <si>
    <r>
      <t xml:space="preserve">Пакеты для мусора </t>
    </r>
    <r>
      <rPr>
        <b/>
        <sz val="12"/>
        <color indexed="8"/>
        <rFont val="Arial Cyr"/>
        <charset val="204"/>
      </rPr>
      <t>240л/10шт 35мкм "Professonal" Mirpak</t>
    </r>
  </si>
  <si>
    <r>
      <t xml:space="preserve">Пакеты для мусора </t>
    </r>
    <r>
      <rPr>
        <b/>
        <sz val="12"/>
        <color indexed="8"/>
        <rFont val="Arial Cyr"/>
        <charset val="204"/>
      </rPr>
      <t>240л/10шт 55мкм "Extra" Mirpak</t>
    </r>
  </si>
  <si>
    <t>Пакеты полиэтиленовые для пищевых продуктов, 24х37, 8 мкм 500шт/уп</t>
  </si>
  <si>
    <r>
      <t xml:space="preserve">Бумага туалетная двухслойная </t>
    </r>
    <r>
      <rPr>
        <b/>
        <sz val="12"/>
        <rFont val="Arial Cyr"/>
        <charset val="204"/>
      </rPr>
      <t>ПРЕМИУМ</t>
    </r>
    <r>
      <rPr>
        <sz val="12"/>
        <rFont val="Arial Cyr"/>
        <charset val="204"/>
      </rPr>
      <t xml:space="preserve"> 1*4 рулона, 17,25м, РБ/20</t>
    </r>
  </si>
  <si>
    <r>
      <t xml:space="preserve">Бумажные полотенца </t>
    </r>
    <r>
      <rPr>
        <b/>
        <sz val="12"/>
        <rFont val="Arial Cyr"/>
        <charset val="204"/>
      </rPr>
      <t>ПРЕМИУМ</t>
    </r>
    <r>
      <rPr>
        <sz val="12"/>
        <rFont val="Arial Cyr"/>
        <charset val="204"/>
      </rPr>
      <t>, 2 шт в уп, двухсл, целюлоза, пл 19 г/м, длина 14м, РБ/20</t>
    </r>
  </si>
  <si>
    <r>
      <t>Бумажные полотенца</t>
    </r>
    <r>
      <rPr>
        <b/>
        <sz val="12"/>
        <rFont val="Arial Cyr"/>
        <charset val="204"/>
      </rPr>
      <t xml:space="preserve"> СТАНДАРТ</t>
    </r>
    <r>
      <rPr>
        <sz val="12"/>
        <rFont val="Arial Cyr"/>
        <charset val="204"/>
      </rPr>
      <t>, 2 шт в уп, двухсл, мукулат., пл. 19 г/м, длина 14м, РБ/20</t>
    </r>
  </si>
  <si>
    <r>
      <t xml:space="preserve">Полотенца бумажные листовые </t>
    </r>
    <r>
      <rPr>
        <b/>
        <sz val="12"/>
        <color indexed="8"/>
        <rFont val="Arial Cyr"/>
        <charset val="204"/>
      </rPr>
      <t>ZZсложения Премиум</t>
    </r>
    <r>
      <rPr>
        <sz val="12"/>
        <color indexed="8"/>
        <rFont val="Arial Cyr"/>
        <charset val="204"/>
      </rPr>
      <t xml:space="preserve"> 200л целлюлоза, 36плотность,(23*23)</t>
    </r>
  </si>
  <si>
    <r>
      <t xml:space="preserve">Паста для рук </t>
    </r>
    <r>
      <rPr>
        <b/>
        <sz val="12"/>
        <rFont val="Arial Cyr"/>
        <charset val="204"/>
      </rPr>
      <t xml:space="preserve">СТО, </t>
    </r>
    <r>
      <rPr>
        <sz val="12"/>
        <rFont val="Arial Cyr"/>
        <charset val="204"/>
      </rPr>
      <t>100 гр., упак.100шт, min 1шт</t>
    </r>
  </si>
  <si>
    <r>
      <t xml:space="preserve">Паста очищающая для рук </t>
    </r>
    <r>
      <rPr>
        <b/>
        <sz val="12"/>
        <rFont val="Arial Cyr"/>
        <charset val="204"/>
      </rPr>
      <t>Чистые руки</t>
    </r>
    <r>
      <rPr>
        <sz val="12"/>
        <rFont val="Arial Cyr"/>
        <charset val="204"/>
      </rPr>
      <t>, 500 гр., упак.18шт</t>
    </r>
  </si>
  <si>
    <r>
      <t xml:space="preserve">Паста для рук </t>
    </r>
    <r>
      <rPr>
        <b/>
        <sz val="12"/>
        <rFont val="Arial Cyr"/>
        <charset val="204"/>
      </rPr>
      <t xml:space="preserve">СТО, </t>
    </r>
    <r>
      <rPr>
        <sz val="12"/>
        <rFont val="Arial Cyr"/>
        <charset val="204"/>
      </rPr>
      <t>500 гр. 12 шт в уп</t>
    </r>
  </si>
  <si>
    <r>
      <t xml:space="preserve">Паста для рук </t>
    </r>
    <r>
      <rPr>
        <b/>
        <sz val="12"/>
        <rFont val="Arial Cyr"/>
        <charset val="204"/>
      </rPr>
      <t>СТО</t>
    </r>
    <r>
      <rPr>
        <sz val="12"/>
        <rFont val="Arial Cyr"/>
        <charset val="204"/>
      </rPr>
      <t>, 5 л.</t>
    </r>
  </si>
  <si>
    <r>
      <t>Паста для рук</t>
    </r>
    <r>
      <rPr>
        <b/>
        <sz val="12"/>
        <rFont val="Arial Cyr"/>
        <charset val="204"/>
      </rPr>
      <t xml:space="preserve"> IMHANEX 5 л </t>
    </r>
    <r>
      <rPr>
        <sz val="12"/>
        <rFont val="Arial Cyr"/>
        <charset val="204"/>
      </rPr>
      <t>/Герм, min 1шт</t>
    </r>
  </si>
  <si>
    <r>
      <t xml:space="preserve">Паста для рук </t>
    </r>
    <r>
      <rPr>
        <b/>
        <sz val="12"/>
        <rFont val="Arial Cyr"/>
        <charset val="204"/>
      </rPr>
      <t xml:space="preserve"> CHEMIPRO, 5 л </t>
    </r>
    <r>
      <rPr>
        <sz val="12"/>
        <rFont val="Arial Cyr"/>
        <charset val="204"/>
      </rPr>
      <t>/Герм, min 1шт</t>
    </r>
  </si>
  <si>
    <r>
      <t xml:space="preserve">Крем для рук защитный </t>
    </r>
    <r>
      <rPr>
        <b/>
        <sz val="12"/>
        <rFont val="Arial Cyr"/>
        <charset val="204"/>
      </rPr>
      <t>Силиконовый</t>
    </r>
    <r>
      <rPr>
        <sz val="12"/>
        <rFont val="Arial Cyr"/>
        <charset val="204"/>
      </rPr>
      <t>, 100 гр.</t>
    </r>
  </si>
  <si>
    <r>
      <t xml:space="preserve">Крем-мыло </t>
    </r>
    <r>
      <rPr>
        <b/>
        <sz val="12"/>
        <rFont val="Arial Cyr"/>
        <charset val="204"/>
      </rPr>
      <t>AJM</t>
    </r>
    <r>
      <rPr>
        <sz val="12"/>
        <rFont val="Arial Cyr"/>
        <charset val="204"/>
      </rPr>
      <t xml:space="preserve"> с дозатором, 500 мл, РБ/12</t>
    </r>
  </si>
  <si>
    <r>
      <t xml:space="preserve">Крем-мыло </t>
    </r>
    <r>
      <rPr>
        <b/>
        <sz val="12"/>
        <rFont val="Arial Cyr"/>
        <charset val="204"/>
      </rPr>
      <t>AJM</t>
    </r>
    <r>
      <rPr>
        <sz val="12"/>
        <rFont val="Arial Cyr"/>
        <charset val="204"/>
      </rPr>
      <t xml:space="preserve"> с пуш-пулом, 500 мл, РБ/13</t>
    </r>
    <r>
      <rPr>
        <sz val="11"/>
        <color indexed="8"/>
        <rFont val="Calibri"/>
        <family val="2"/>
        <charset val="204"/>
      </rPr>
      <t/>
    </r>
  </si>
  <si>
    <r>
      <t xml:space="preserve">Мыло жидкое </t>
    </r>
    <r>
      <rPr>
        <b/>
        <sz val="12"/>
        <rFont val="Arial Cyr"/>
        <charset val="204"/>
      </rPr>
      <t>AJM ECONOM</t>
    </r>
    <r>
      <rPr>
        <sz val="12"/>
        <rFont val="Arial Cyr"/>
        <charset val="204"/>
      </rPr>
      <t>, 5л, РБ</t>
    </r>
  </si>
  <si>
    <r>
      <t xml:space="preserve">Мыло жидкое 5л </t>
    </r>
    <r>
      <rPr>
        <b/>
        <sz val="12"/>
        <rFont val="Arial Cyr"/>
        <charset val="204"/>
      </rPr>
      <t>AnyDay Gloss</t>
    </r>
    <r>
      <rPr>
        <sz val="12"/>
        <rFont val="Arial Cyr"/>
        <charset val="204"/>
      </rPr>
      <t xml:space="preserve"> в ассортименте</t>
    </r>
  </si>
  <si>
    <r>
      <t xml:space="preserve">Мыло жидкое </t>
    </r>
    <r>
      <rPr>
        <b/>
        <sz val="12"/>
        <rFont val="Arial Cyr"/>
        <charset val="204"/>
      </rPr>
      <t>антибактериальное</t>
    </r>
    <r>
      <rPr>
        <sz val="12"/>
        <rFont val="Arial Cyr"/>
        <charset val="204"/>
      </rPr>
      <t xml:space="preserve"> </t>
    </r>
    <r>
      <rPr>
        <b/>
        <sz val="12"/>
        <rFont val="Arial Cyr"/>
        <charset val="204"/>
      </rPr>
      <t>AJM</t>
    </r>
    <r>
      <rPr>
        <sz val="12"/>
        <rFont val="Arial Cyr"/>
        <charset val="204"/>
      </rPr>
      <t>, 5л, РБ</t>
    </r>
  </si>
  <si>
    <r>
      <t xml:space="preserve">Ср-во для чистки труб Кротаран </t>
    </r>
    <r>
      <rPr>
        <b/>
        <sz val="12"/>
        <color indexed="8"/>
        <rFont val="Arial Cyr"/>
        <charset val="204"/>
      </rPr>
      <t xml:space="preserve"> 1000 мл РФ/15</t>
    </r>
  </si>
  <si>
    <r>
      <t>Паста чистящая "</t>
    </r>
    <r>
      <rPr>
        <b/>
        <sz val="12"/>
        <rFont val="Arial Cyr"/>
        <charset val="204"/>
      </rPr>
      <t>Суржа</t>
    </r>
    <r>
      <rPr>
        <sz val="12"/>
        <rFont val="Arial Cyr"/>
        <charset val="204"/>
      </rPr>
      <t>", 450 гр./18</t>
    </r>
  </si>
  <si>
    <r>
      <t xml:space="preserve">Губка для посуды Tetex 90*60*26 мм поролон, РБ </t>
    </r>
    <r>
      <rPr>
        <b/>
        <sz val="12"/>
        <rFont val="Arial Cyr"/>
        <charset val="204"/>
      </rPr>
      <t>АКЦИЯ 10+1шт.</t>
    </r>
  </si>
  <si>
    <r>
      <t xml:space="preserve">Лопата штыковая ЛУК (сталь 1,5) б/ч с ребрами жесткости (210*290*380) </t>
    </r>
    <r>
      <rPr>
        <sz val="12"/>
        <rFont val="Arial Cyr"/>
        <charset val="204"/>
      </rPr>
      <t xml:space="preserve">(чер.D40 арт.0073-1) </t>
    </r>
  </si>
  <si>
    <r>
      <t xml:space="preserve">Лопата совковая ЛСП (сталь 1,5) б/ч (230*270*350) </t>
    </r>
    <r>
      <rPr>
        <sz val="12"/>
        <rFont val="Arial Cyr"/>
        <charset val="204"/>
      </rPr>
      <t>(нужен чер.D40 арт.0073-1)</t>
    </r>
  </si>
  <si>
    <r>
      <t xml:space="preserve">Лопата штыковая из рельсовой стали 1,4 мм. б/ч (210*290*408) </t>
    </r>
    <r>
      <rPr>
        <sz val="12"/>
        <rFont val="Arial Cyr"/>
        <charset val="204"/>
      </rPr>
      <t>(нужен чер.D40 арт.0073-1)</t>
    </r>
  </si>
  <si>
    <r>
      <t xml:space="preserve">Лопата совковая из рельсовой стали 1,4 мм. б/ч (220*275*345) </t>
    </r>
    <r>
      <rPr>
        <sz val="12"/>
        <rFont val="Arial Cyr"/>
        <charset val="204"/>
      </rPr>
      <t>(нужен чер.D40 арт.0073-1)</t>
    </r>
  </si>
  <si>
    <r>
      <t>Грабли ГВ-12 ст 2,0 б/ч</t>
    </r>
    <r>
      <rPr>
        <sz val="12"/>
        <rFont val="Arial Cyr"/>
        <charset val="204"/>
      </rPr>
      <t xml:space="preserve"> (нужен чер.D30 арт.0073-3)</t>
    </r>
  </si>
  <si>
    <r>
      <t xml:space="preserve">Грабли веерные проволочные  п/о 22 зуб.б/ч </t>
    </r>
    <r>
      <rPr>
        <sz val="12"/>
        <rFont val="Arial Cyr"/>
        <charset val="204"/>
      </rPr>
      <t>(нужен чер.D30 арт.0073-3)</t>
    </r>
  </si>
  <si>
    <r>
      <t xml:space="preserve">Грабли веерные пластмассовые большие 26зуб. б/ч (580х340) </t>
    </r>
    <r>
      <rPr>
        <sz val="12"/>
        <rFont val="Arial Cyr"/>
        <charset val="204"/>
      </rPr>
      <t>(нужен чер.D25 0073-2)</t>
    </r>
  </si>
  <si>
    <r>
      <t>Грабли веерные пластмассовые средние 22зуб. б/ч (440х200)</t>
    </r>
    <r>
      <rPr>
        <sz val="12"/>
        <rFont val="Arial Cyr"/>
        <charset val="204"/>
      </rPr>
      <t xml:space="preserve"> (нужен чер.D25 0073-2)</t>
    </r>
  </si>
  <si>
    <r>
      <t xml:space="preserve">Вилы из квадрата 10 б/ч  </t>
    </r>
    <r>
      <rPr>
        <sz val="12"/>
        <rFont val="Arial Cyr"/>
        <charset val="204"/>
      </rPr>
      <t>(нужен чер.D40 арт.0073-1)</t>
    </r>
  </si>
  <si>
    <r>
      <t>Лопата  № 2 (495*390) с оцинкованной планкой б/ч</t>
    </r>
    <r>
      <rPr>
        <sz val="12"/>
        <rFont val="Arial Cyr"/>
        <charset val="204"/>
      </rPr>
      <t xml:space="preserve">  (нужен чер.D40 арт.0073-1)</t>
    </r>
  </si>
  <si>
    <r>
      <t xml:space="preserve">Снеговая лопата Метель № 2 (410*360мм) с ал.планкой б/ч черная </t>
    </r>
    <r>
      <rPr>
        <sz val="12"/>
        <rFont val="Arial Cyr"/>
        <charset val="204"/>
      </rPr>
      <t>(нужен чер.D30 арт.0073-3)</t>
    </r>
  </si>
  <si>
    <r>
      <t>Лопата пластмассовая "Снежок" с алюм планкой (380*380мм)</t>
    </r>
    <r>
      <rPr>
        <sz val="12"/>
        <rFont val="Arial Cyr"/>
        <charset val="204"/>
      </rPr>
      <t xml:space="preserve"> (нужен чер.D30 арт.0073-3)</t>
    </r>
  </si>
  <si>
    <r>
      <t xml:space="preserve">Лопата3-х бортная 460*300 с планкой ал.1,5 </t>
    </r>
    <r>
      <rPr>
        <sz val="12"/>
        <rFont val="Arial Cyr"/>
        <charset val="204"/>
      </rPr>
      <t xml:space="preserve"> (нужен чер.D40 арт.0073-1)</t>
    </r>
  </si>
  <si>
    <r>
      <t xml:space="preserve">Метла синтетическая круглая </t>
    </r>
    <r>
      <rPr>
        <b/>
        <sz val="12"/>
        <rFont val="Arial Cyr"/>
        <charset val="204"/>
      </rPr>
      <t>с черенком, 4 кольца, РФ</t>
    </r>
  </si>
  <si>
    <r>
      <t>Метла п/п</t>
    </r>
    <r>
      <rPr>
        <b/>
        <sz val="12"/>
        <rFont val="Arial Cyr"/>
        <charset val="204"/>
      </rPr>
      <t xml:space="preserve"> "Гардена"</t>
    </r>
    <r>
      <rPr>
        <sz val="12"/>
        <rFont val="Arial Cyr"/>
        <charset val="204"/>
      </rPr>
      <t xml:space="preserve"> (плоская) (нужен чер.25 рез)</t>
    </r>
  </si>
  <si>
    <r>
      <t xml:space="preserve">Черенок  (d40х1200) 1 сорт, </t>
    </r>
    <r>
      <rPr>
        <sz val="12"/>
        <rFont val="Arial Cyr"/>
        <charset val="204"/>
      </rPr>
      <t>б/р, для 3х бортовой, лопата №2, совковой, штыковой лопаты</t>
    </r>
  </si>
  <si>
    <r>
      <rPr>
        <b/>
        <sz val="12"/>
        <rFont val="Arial Cyr"/>
        <charset val="204"/>
      </rPr>
      <t>Черенок  (d40х1200) 2 сорт,</t>
    </r>
    <r>
      <rPr>
        <sz val="12"/>
        <rFont val="Arial Cyr"/>
        <charset val="204"/>
      </rPr>
      <t xml:space="preserve"> б/р, для 3х бортовой, лопата №2, совковой, штыковой лопаты</t>
    </r>
  </si>
  <si>
    <r>
      <rPr>
        <b/>
        <sz val="12"/>
        <rFont val="Arial Cyr"/>
        <charset val="204"/>
      </rPr>
      <t>Черенок  (d40х1200) 3 сорт</t>
    </r>
    <r>
      <rPr>
        <sz val="12"/>
        <rFont val="Arial Cyr"/>
        <charset val="204"/>
      </rPr>
      <t>, б/р, для 3х бортовой, лопата №2, совковой, штыковой лопаты</t>
    </r>
  </si>
  <si>
    <r>
      <t xml:space="preserve">Сменная накладка для швабры </t>
    </r>
    <r>
      <rPr>
        <b/>
        <sz val="12"/>
        <rFont val="Arial Cyr"/>
        <charset val="204"/>
      </rPr>
      <t>для МОП</t>
    </r>
  </si>
  <si>
    <r>
      <t xml:space="preserve">Пакеты для мусора </t>
    </r>
    <r>
      <rPr>
        <b/>
        <sz val="12"/>
        <rFont val="Arial Cyr"/>
        <charset val="204"/>
      </rPr>
      <t>35л/30</t>
    </r>
    <r>
      <rPr>
        <sz val="12"/>
        <rFont val="Arial Cyr"/>
        <charset val="204"/>
      </rPr>
      <t>шт 8мкм,упак 20 рул, РБ</t>
    </r>
  </si>
  <si>
    <t>0042-242</t>
  </si>
  <si>
    <r>
      <t xml:space="preserve">Пакеты для мусора ДилиДом </t>
    </r>
    <r>
      <rPr>
        <b/>
        <sz val="12"/>
        <rFont val="Arial Cyr"/>
        <charset val="204"/>
      </rPr>
      <t>35л/50</t>
    </r>
    <r>
      <rPr>
        <sz val="12"/>
        <rFont val="Arial Cyr"/>
        <charset val="204"/>
      </rPr>
      <t>шт 8мкм,ДилиДом ,упак 15рул, РБ</t>
    </r>
  </si>
  <si>
    <t>Накидки  одноразовые (для посетителя) уп 100 шт, min.100шт,17 мкм, 1,6*1,1 метр</t>
  </si>
  <si>
    <t xml:space="preserve">Фартук брезентовый 86*68, Россия   </t>
  </si>
  <si>
    <t>0017-042</t>
  </si>
  <si>
    <t>0017-041</t>
  </si>
  <si>
    <r>
      <rPr>
        <b/>
        <sz val="12"/>
        <rFont val="Arial Cyr"/>
        <charset val="204"/>
      </rPr>
      <t xml:space="preserve">Маска одноразовая </t>
    </r>
    <r>
      <rPr>
        <sz val="12"/>
        <rFont val="Arial Cyr"/>
        <charset val="204"/>
      </rPr>
      <t xml:space="preserve">трехслойная, упак/50шт </t>
    </r>
  </si>
  <si>
    <r>
      <t>Ср-во дезинфицирующее Цитоклин</t>
    </r>
    <r>
      <rPr>
        <b/>
        <sz val="12"/>
        <rFont val="Arial Cyr"/>
        <charset val="204"/>
      </rPr>
      <t xml:space="preserve">  0,1л.(с распылителем)</t>
    </r>
  </si>
  <si>
    <t>Фартук прорезиненный (мед.клеенка), 83*130см</t>
  </si>
  <si>
    <r>
      <t xml:space="preserve">Губка для посуды Tetex 95*65*31 мм поролон, РБ </t>
    </r>
    <r>
      <rPr>
        <b/>
        <sz val="12"/>
        <rFont val="Arial Cyr"/>
        <charset val="204"/>
      </rPr>
      <t>5 шт.</t>
    </r>
  </si>
  <si>
    <t xml:space="preserve">0041-03 </t>
  </si>
  <si>
    <t>Ср-во дезинфицирующее Цитоклин-Люкс 1л. (70% спирта)</t>
  </si>
  <si>
    <t>Ср-во дезинфицирующее Цитоклин-Люкс  5л.</t>
  </si>
  <si>
    <t>0067-151</t>
  </si>
  <si>
    <t>Трикотаж маечный темный., min упак.10кг</t>
  </si>
  <si>
    <t>Перчатки нитриловые текстуриров S,M 100 шт, голубые (50 пар)  GUG</t>
  </si>
  <si>
    <t>Мыло туалетное, 100гр., упак.112шт в уп.РФ в упаковке</t>
  </si>
  <si>
    <t>Мыло туалетное, 100гр., упак.112шт в уп.РФ без упаковки</t>
  </si>
  <si>
    <t>Бумага туалетная Floria двухслойная, на втулке, 100% целлюлоза, 1*4 рулоне РБ/20</t>
  </si>
  <si>
    <t>Полотенца бумажные листовые V-укладки 100% целлюлоза, молочные, 20 пл.,200 листов РБ/15</t>
  </si>
  <si>
    <t>Полотенца бумажные листовые V-укладки 100% целлюлоза, молочные, 25 пл.,200 листов РБ/15</t>
  </si>
  <si>
    <t>Ведро оцинкованое 12 л, толщ.0,35-0,4</t>
  </si>
  <si>
    <t>Со</t>
  </si>
  <si>
    <t>Салфетка для пола серая 60*70 см, 100% х/б ,РБ/20</t>
  </si>
  <si>
    <t>0013-4160</t>
  </si>
  <si>
    <r>
      <t xml:space="preserve">Перчатки </t>
    </r>
    <r>
      <rPr>
        <b/>
        <sz val="12"/>
        <rFont val="Arial Cyr"/>
        <charset val="204"/>
      </rPr>
      <t>нитриловые</t>
    </r>
    <r>
      <rPr>
        <sz val="12"/>
        <rFont val="Arial Cyr"/>
        <charset val="204"/>
      </rPr>
      <t xml:space="preserve"> текстуриров</t>
    </r>
    <r>
      <rPr>
        <b/>
        <sz val="12"/>
        <rFont val="Arial Cyr"/>
        <charset val="204"/>
      </rPr>
      <t xml:space="preserve"> ХL</t>
    </r>
    <r>
      <rPr>
        <sz val="12"/>
        <rFont val="Arial Cyr"/>
        <charset val="204"/>
      </rPr>
      <t xml:space="preserve"> 200 шт, голубые (100 пар)</t>
    </r>
  </si>
  <si>
    <t>Средство универсальное для мытья твердых поверхностей AJM UNIVERSAL, 5л, РБ</t>
  </si>
  <si>
    <t>0097-15</t>
  </si>
  <si>
    <t>Средство чистящее для сантехники  (жидкое) 1000 мл, РФ</t>
  </si>
  <si>
    <t>0069-12</t>
  </si>
  <si>
    <t>Швабра с МОП, насадка микрофибра 40см (МОП 0078-22-2)</t>
  </si>
  <si>
    <t>Швабра с МОП, насадка лапша 55см</t>
  </si>
  <si>
    <t>0078-122</t>
  </si>
  <si>
    <t>0078-11</t>
  </si>
  <si>
    <t>0045-07</t>
  </si>
  <si>
    <r>
      <t xml:space="preserve">Салфетки неокрашенные (ПП) </t>
    </r>
    <r>
      <rPr>
        <b/>
        <sz val="12"/>
        <color indexed="8"/>
        <rFont val="Arial Cyr"/>
        <charset val="204"/>
      </rPr>
      <t>белые</t>
    </r>
    <r>
      <rPr>
        <sz val="12"/>
        <color indexed="8"/>
        <rFont val="Arial Cyr"/>
        <charset val="204"/>
      </rPr>
      <t>, 100 шт, 24*24, РБ/20</t>
    </r>
  </si>
  <si>
    <r>
      <t>Салфетки Ruta Professional, 450листов в упак, 1сл, белые,</t>
    </r>
    <r>
      <rPr>
        <sz val="12"/>
        <color indexed="8"/>
        <rFont val="Arial Cyr"/>
        <charset val="204"/>
      </rPr>
      <t>плотность 16г/м2, 12 шт в коробке</t>
    </r>
  </si>
  <si>
    <r>
      <t xml:space="preserve">Салфетки без печати бытовые  </t>
    </r>
    <r>
      <rPr>
        <b/>
        <sz val="12"/>
        <color indexed="8"/>
        <rFont val="Arial Cyr"/>
        <charset val="204"/>
      </rPr>
      <t>белые</t>
    </r>
    <r>
      <rPr>
        <sz val="12"/>
        <color indexed="8"/>
        <rFont val="Arial Cyr"/>
        <charset val="204"/>
      </rPr>
      <t>, 100 шт,16г/м2,  24*24, РФ/20</t>
    </r>
  </si>
  <si>
    <t>0039-01</t>
  </si>
  <si>
    <r>
      <rPr>
        <b/>
        <sz val="12"/>
        <rFont val="Arial Cyr"/>
        <charset val="204"/>
      </rPr>
      <t>Стрейч</t>
    </r>
    <r>
      <rPr>
        <sz val="12"/>
        <rFont val="Arial Cyr"/>
        <charset val="204"/>
      </rPr>
      <t xml:space="preserve"> пленка ручн.</t>
    </r>
    <r>
      <rPr>
        <b/>
        <sz val="12"/>
        <rFont val="Arial Cyr"/>
        <charset val="204"/>
      </rPr>
      <t>Первичная</t>
    </r>
    <r>
      <rPr>
        <sz val="12"/>
        <rFont val="Arial Cyr"/>
        <charset val="204"/>
      </rPr>
      <t xml:space="preserve">,500мм*17мкм, min1рул = </t>
    </r>
    <r>
      <rPr>
        <b/>
        <sz val="12"/>
        <rFont val="Arial Cyr"/>
        <charset val="204"/>
      </rPr>
      <t xml:space="preserve">3кг, </t>
    </r>
    <r>
      <rPr>
        <sz val="12"/>
        <rFont val="Arial Cyr"/>
        <charset val="204"/>
      </rPr>
      <t>384 м</t>
    </r>
  </si>
  <si>
    <t>0077-2</t>
  </si>
  <si>
    <t>0009-21/31</t>
  </si>
  <si>
    <t>0090-700145</t>
  </si>
  <si>
    <t>Стандарт джинс, min упак.10кг</t>
  </si>
  <si>
    <t>0020-20/21/22/23</t>
  </si>
  <si>
    <t>0004-23</t>
  </si>
  <si>
    <t>0020-31</t>
  </si>
  <si>
    <t>0071-01-6</t>
  </si>
  <si>
    <t>0017-02-12</t>
  </si>
  <si>
    <t>0004-46</t>
  </si>
  <si>
    <t>0004-67-0</t>
  </si>
  <si>
    <t>0016-41</t>
  </si>
  <si>
    <t>0017-03-5</t>
  </si>
  <si>
    <t>0017-043-1</t>
  </si>
  <si>
    <t>0020-41</t>
  </si>
  <si>
    <t>0017-12</t>
  </si>
  <si>
    <t>Майки, футболки, водолазки, тонкие и средней толщины толстовки из хлопка, цветное трикотажное постельное белье.</t>
  </si>
  <si>
    <t>Состав ткани:</t>
  </si>
  <si>
    <t>Хлопчатобумажные трикотажные ткани.</t>
  </si>
  <si>
    <t>Лоскуты:</t>
  </si>
  <si>
    <t>Куски неправильной формы размером от 40 см. до 60 см. Допускается наличие кусков размером 20х20, 20х30, 30х30, 30х40, но не более 5% в брикете.</t>
  </si>
  <si>
    <t xml:space="preserve">Упаковка: </t>
  </si>
  <si>
    <t>полиэтиленовые брикеты по 10 кг.</t>
  </si>
  <si>
    <r>
      <rPr>
        <b/>
        <sz val="16"/>
        <rFont val="Times New Roman"/>
        <family val="1"/>
        <charset val="204"/>
      </rPr>
      <t>Входящие изделия</t>
    </r>
    <r>
      <rPr>
        <sz val="10"/>
        <rFont val="Times New Roman"/>
        <family val="1"/>
        <charset val="204"/>
      </rPr>
      <t>:</t>
    </r>
  </si>
  <si>
    <r>
      <rPr>
        <b/>
        <sz val="12"/>
        <rFont val="Times New Roman"/>
        <family val="1"/>
        <charset val="204"/>
      </rPr>
      <t>Входящие изделия</t>
    </r>
    <r>
      <rPr>
        <sz val="12"/>
        <rFont val="Times New Roman"/>
        <family val="1"/>
        <charset val="204"/>
      </rPr>
      <t>:</t>
    </r>
  </si>
  <si>
    <t>Майки, футболки, водолазки, трикотажное постельное белье.</t>
  </si>
  <si>
    <t>Хлопчатобумажные трикотажные ткани..</t>
  </si>
  <si>
    <t xml:space="preserve">Трикотаж маечный светл., min упак.10кг </t>
  </si>
  <si>
    <t xml:space="preserve">Постельное цветное, min упак.10кг </t>
  </si>
  <si>
    <t xml:space="preserve">Стандарт цветной, min упак.10кг </t>
  </si>
  <si>
    <t>Майки, футболки, водолазки.</t>
  </si>
  <si>
    <t>Рубашки, сорочки, блузки, платья, фартуки, юбки , скатерти, брюки (только тонкие), халаты, тонкая спец. одежда и т.п.</t>
  </si>
  <si>
    <t>Халаты, рубашки, сорочки, пижамы, постельное белье.</t>
  </si>
  <si>
    <t>Фланелевые ткани (с начесом с одной или двух сторон, байка)</t>
  </si>
  <si>
    <t>Халаты, простыни, полотенца и наматрасники и т.п.</t>
  </si>
  <si>
    <t>Махровые ткани.</t>
  </si>
  <si>
    <t>Пододеяльники, простыни, наволочки, наматрасники.</t>
  </si>
  <si>
    <t>Хлопчатобумажное безворсовое постельное белье (ситец, бязь, сатин)</t>
  </si>
  <si>
    <t>Х/б смесовые ткани, цветные рубашки с содержанием полусинтетических волокон не более 35%; постельное белье, простыни и наволочки с небольшими загрязнениями; вельветовые, трикотажные, плотные хлопчатобумажные изделия (джинс, роба, вельвет - не более 5 % в брикете).</t>
  </si>
  <si>
    <t>Перчатки х/б 4х нитка 10кл БЕЗ ПВХ белые/черные, упак.500пар, min 10пар</t>
  </si>
  <si>
    <t xml:space="preserve">Перчатки х/б 13кл 1ый латексный зеленый облив, упак.100пар, </t>
  </si>
  <si>
    <t xml:space="preserve">Перчатки с рельефным латексом Торро , упак 100пар </t>
  </si>
  <si>
    <t xml:space="preserve">Перчатки нейлоновые вспенен.  латексным покр. ноготки, р-р.единый (9-10)min уп/12пар </t>
  </si>
  <si>
    <t xml:space="preserve">Перчатки х/б 4х нитка 10кл с ПВХ черные ЛАЙТ, упак.500пар, min 10пар </t>
  </si>
  <si>
    <t>Перчатки х/б 4х нитка 10кл с ПВХ черные/белые/серые, упак.250пар, min 10пар</t>
  </si>
  <si>
    <t>Перчатки х/б 5ти нитка 10кл с ПВХ черные/белые упак.400/250пар, min10пар</t>
  </si>
  <si>
    <t>Перчатки х/б 5ти нитка 10кл БЕЗ ПВХ белые/черные, упак.250пар, min 10пар</t>
  </si>
  <si>
    <t>Перчатки х/б 6ти нитка 10кл с ПВХ черные/белые упак.400пар, 
min 10пар</t>
  </si>
  <si>
    <t xml:space="preserve">Перчатки х/б 6ти нитка 7,5кл с ПВХ черные/белые ЛЮКС упак.300пар, 
min 10пар </t>
  </si>
  <si>
    <r>
      <rPr>
        <b/>
        <sz val="12"/>
        <rFont val="Times New Roman"/>
        <family val="1"/>
        <charset val="204"/>
      </rPr>
      <t>Описание</t>
    </r>
    <r>
      <rPr>
        <sz val="12"/>
        <rFont val="Times New Roman"/>
        <family val="1"/>
        <charset val="204"/>
      </rPr>
      <t>:</t>
    </r>
  </si>
  <si>
    <t>Х/б трикотаж с точками из ПВХ на ладонной части.
Плотность и прочность вязки зависят от числа нитей – чем их больше, тем труднее порвать, распустить, растянуть перчатку.
Трикотаж кругловязанный, бесшовный - не расходится по швам, не натирает руки.
Манжеты длинные, край обработан вязкой резиной, защищен от роспуска.
Трикотажные перчатки с ПВХ покрытием трёх цветов: белого, черного и серого.</t>
  </si>
  <si>
    <t>Вернуться к прайсу</t>
  </si>
  <si>
    <t xml:space="preserve">Перчатки х/б 13кл 2ой латексный зеленый/красный облив, упак.100пар/300пар, min 10пар </t>
  </si>
  <si>
    <t xml:space="preserve">Перчатки х/б 13кл 2ой латексный зеленый облив, УТЕПЛЕННЫЕ, упак.100пар, min 10пар </t>
  </si>
  <si>
    <t>Перчатки х/б, 100% хлопок с двойным и одинарным латексным обливом с повышенной плотностью вязки. Такие перчатки характеризуются более длительным сроком эксплуатации, обладают высокой прочностью и стойкостью к механическим повреждениям. Латексное покрытие дает дополнительную защиту от  скольжения при работе рук как сухими, гладкими, так и с влажными поверхностями. Используются при работе, связанной с высоким уровнем механическим воздействием на руки, на механосборочных и ремонтных работах. 
Не сковывают движений пальцев рук, сохраняют высокую чувствительность пальцев, защищает руки от загрязнений и механических повреждений.
Так как перчатки изготовлены из хлопка, они гипоаллергенны и гигроскопичны. 
Таким образом, их можно носить длительное время не снимая без раздражения кожи и исключая потливость рук.
Упаковка 100/300 пар.</t>
  </si>
  <si>
    <t>Прочные перчатки, стойкие к износу, проколам и порезам, гарантируют высокий уровень комфорта и безопасность работы. Обладают высокими общими механическими характеристиками, обеспечивающими рукам максимальную защиту. Рельефная отделка покрытия из натурального латекса обеспечивает превосходный захват и оптимальна для работы со скользкими, замасленными, мокрыми и гладкими поверхностями. Разумный и логичный выбор при работе со стеклом, острыми или режущими материалами.
Упаковка 100 пар, min 10 пар.</t>
  </si>
  <si>
    <t>Перчатки нейлоновые белые, упак.240пар, min 10пар</t>
  </si>
  <si>
    <t>Перчатки нейлоновые с ПВХ-точка черные, упак.240пар, min 10пар</t>
  </si>
  <si>
    <t>Перчатки нейлоновые с Нитриловым покр., р.8,9,10 min уп/12пар, красно-черный</t>
  </si>
  <si>
    <t>Перчатки нейлоновые с Нитриловым покр., р.8,9,10 min уп/12пар, бело-серые</t>
  </si>
  <si>
    <t xml:space="preserve">Перчатки нейлоновые  рельеф. Латекс р.8,9,10 min уп/12пар </t>
  </si>
  <si>
    <t xml:space="preserve">Перчатки нейлоновые с Полиуретановым покр. Р.8,9,10 min уп/12пар </t>
  </si>
  <si>
    <t>Перчатки защитные, изготовленные из нейлона.
Предназначены для легких и тонких операций в сухих средах, для выполнения которых требуется максимальная чувствительность рук. Анатомическая форма нейлоновой перчатки обеспечивает возможность точного манипулирования мелкими предметами.  Слой нитрила обеспечивает превосходную механическую прочность и высокие маслобензостойкие свойства.
Упаковка 240 пар, min 10 пар.</t>
  </si>
  <si>
    <t xml:space="preserve">Перчатки Акрил с Рельеф. Латексом частичный облив Утепленные уп/10пар </t>
  </si>
  <si>
    <t>Универсальные и недорогие перчатки, предназначенные для работы в условиях пониженных температур. Основа перчаток связана из акриловой пряжи, свойства которой отлично защищают руки от холода. Покрытие из ПВХ делает перчатки еще более прочными, и обеспечивает хороший захват.                                                                Модели с обливом обеспечивают надежное сцепление с предметом. Это позволяет применять их в тяжелой промышленности, строительстве, работе с лакокрасочными покрытиями, ковке металла и на иных производствах повышенной опасности.
Упаковка 100 пар.</t>
  </si>
  <si>
    <t>Перчатки Акрил с  Латексным частичным обливом Утепленные уп/10пар NEW</t>
  </si>
  <si>
    <t>Перчатки Акрил со Вспен. Латексом Полный облив Утепленные уп/10пар</t>
  </si>
  <si>
    <t>Перчатки Акрил со Вспен. Латексом Полный облив с усиленными пальцами (коготки)уп/12пар</t>
  </si>
  <si>
    <t>Перчатки акриловые с ПВХ утепл. 7кл черные (махровая х/б подк-ка) ОСЕНЬ NEW</t>
  </si>
  <si>
    <t>Перчатки акриловые с ПВХ утепл. 7кл оранж.,лимонный, разноцвет,красные (акриловая подкл.) NEW</t>
  </si>
  <si>
    <t xml:space="preserve">Латексные перчатки предназначены для защиты рук при выполнении различных видов домашних работ: мытья посуды, уборки дома, хозяйственных работ в саду, ремонтных работ. Они эффективно защищают кожу от воздействия моющих средств, бытовой химии, механических повреждений. Рифленая поверхность ладони обеспечивает защиту против скольжения. Внутреннее напыление из хлопка обладает противовоспалительным действием и снижает вероятность возникновения аллергических реакций. Перчатки совершенно безопасны при соприкосновении с пищевыми продуктами.
 Упаковка 240 пар, min 10 пар                                                                                                </t>
  </si>
  <si>
    <t>Перчатки хозяйственные латексные S,M,L,XL упак.240пар., min 10пар,40гр</t>
  </si>
  <si>
    <t>Перчатки хоз.латексные с хлоп.напылен Люкс S,M,L,XL, упак.240пар.,   min 10пар, 60гр</t>
  </si>
  <si>
    <t>Перчатки хоз.латексные БИКОЛОР без напыления S,M,L,XL</t>
  </si>
  <si>
    <t xml:space="preserve">Предназначены для защиты рук от воздействия нефти, бензина, керосина, дизельного топлива, животных жиров, минеральных и растительных масел, а также от разбавленных до 50 %- ной концентрации растворов кислот и щелочей.
Плотные, но мягкие перчатки имеют высокую механическую прочность и не теряют своих свойств в диапазоне температур от -18 до +50 градусов по Цельсию.
Анатомическая форма перчаток уменьшает утомляемость рук при работе. Обладают повышенной износостойкостью и стойкостью к маслам и нефтепродуктам.
Область применения: нефтедобывающая и нефтеперерабатывающая промышленности, автомобилестроение, заправочные станции, техобслуживание узлов и механизмов, ЖКХ 
Упаковка 240 пар, min 10 пар.                                                                                     </t>
  </si>
  <si>
    <t>Перчатки КЩС тип I АРМАВИР(Калининск) р.1,2,3 упак.240пар, min 10пар</t>
  </si>
  <si>
    <t xml:space="preserve">Перчатки КЩС тип II АРМАВИР(Калининск) р.8,9,10 упак.240пар, min 20пар </t>
  </si>
  <si>
    <t xml:space="preserve">Перчатка х/б трикотажная вязанная, покрытая нитрилом/ПВХ, полный/частичный облив, для защиты рук от нефти, нефтепродуктов, нефтяных масел и механических воздействий, манжет резанка/крага. Цвет облива гранат/синий.
Упаковка 120 пар, min 10 пар                                                                                 </t>
  </si>
  <si>
    <t xml:space="preserve">Перчатки нитрил. МБС полн.облив манжет КРАГА р.10,11 упак.120пар, min 10пар </t>
  </si>
  <si>
    <t xml:space="preserve">Перчатки нитрил. МБС полн.облив манж.РЕЗИНКА р.10,11,упак.120пар, min 10пар </t>
  </si>
  <si>
    <t xml:space="preserve">Перчатки нитрил. МБС неполный облив синий манж.РЕЗИНКА р.10,11,упак.120пар, min 10пар </t>
  </si>
  <si>
    <t xml:space="preserve">Перчатки нитрил. МБС неполный облив Лайт желтый резинка р.10 уп/120пар NEW </t>
  </si>
  <si>
    <t xml:space="preserve">Перчатки МБС Гранат ПВХ полный облив манжет резинка, р.10,5, упак.192пар </t>
  </si>
  <si>
    <t xml:space="preserve">Перчатки утепленные  двойные без ПВХ , min 10пар </t>
  </si>
  <si>
    <t>Перчатки утепленные шерстяные двойные с ПВХ, min 10пар</t>
  </si>
  <si>
    <t>Перчатки цельноспилковые кожаные серые (до запястья) уп/120пар</t>
  </si>
  <si>
    <t>Перчатки спилковые комбинированные Ангара</t>
  </si>
  <si>
    <t>Перчатки спилковые комбинированные Ангара ЛАЙТ</t>
  </si>
  <si>
    <t>Перчатки спилковые комбинированные Трал</t>
  </si>
  <si>
    <t>Перчатки спилковые комбинированные УТЕПЛЕННЫЕ (мех) уп/72 пары NEW</t>
  </si>
  <si>
    <t>Перчатки цельноспилковые УТЕПЛЕННЫЕ (мех) уп/72 пары NEW</t>
  </si>
  <si>
    <t>Краги спилковые пятипалые серые, упак.120пар</t>
  </si>
  <si>
    <t>Краги спилковые пятипалые серые,ЛАЙТ упак.120пар</t>
  </si>
  <si>
    <t>Краги спилковые пятипалые красные Трек Люкс с подкл. флис, упак.120пар</t>
  </si>
  <si>
    <t>Краги спилковые пятипалые красные Трек  ЛАЙТ, упак.120пар</t>
  </si>
  <si>
    <t>Краги спилковые пятипалые жёлтые на подкладке, упак.120пар</t>
  </si>
  <si>
    <t>Краги спилковые пятипалые жёлтые ЛАЙТ на подкладке, упак.120пар</t>
  </si>
  <si>
    <t>Краги спилковые утепленные (подкладка искусств.мех), р.11, упак.60пар</t>
  </si>
  <si>
    <t xml:space="preserve">Краги сварщика брезентовые плотность 420г, min 10пар,   </t>
  </si>
  <si>
    <r>
      <rPr>
        <b/>
        <sz val="11"/>
        <rFont val="Times New Roman"/>
        <family val="1"/>
        <charset val="204"/>
      </rPr>
      <t>Защитные пятипалые краги</t>
    </r>
    <r>
      <rPr>
        <sz val="11"/>
        <rFont val="Times New Roman"/>
        <family val="1"/>
        <charset val="204"/>
      </rPr>
      <t xml:space="preserve"> – надёжная защита для рук сварщиков, металлургов и сталеваров. Изготавливаются из спилкового материала (спилок – свиная, коровья, козья кожа), внутренняя часть обшивается х/б тканью и флисом. Устойчивы к высоким температурам, долгосрочны, стойки к стиранию, порезам и проколам. Защищают от механических повреждений. Прочны и легки. Преимущества красных краг «ТРЕК ЛЮКС» в их длине, т.к. они закрывают руку почти до локтя. Краги защищают руки от раскалённых частиц металла при сварке, при переливании жидкого металла, от проколов и порезов (Мп), от теплового излучения (Ти), от искр, окалины (Тр)                                          </t>
    </r>
    <r>
      <rPr>
        <b/>
        <sz val="11"/>
        <rFont val="Times New Roman"/>
        <family val="1"/>
        <charset val="204"/>
      </rPr>
      <t>Перчатки комбинированные</t>
    </r>
    <r>
      <rPr>
        <sz val="11"/>
        <rFont val="Times New Roman"/>
        <family val="1"/>
        <charset val="204"/>
      </rPr>
      <t xml:space="preserve"> - выполнены из цельного говяжьего кожевенного спилка с вставками из плотного хлопка с рисунком полоска. Внутренняя подкладка выполнена из мягкого флиса. Для удобства эксплуатации, в области запястья с тыльной стороны перчатки стянуты эластичной тесьмой. Манжет-крага сделан из хлопка, дополнительно усилен нетканым прорезиненным материалом. Перчатки отличаются повышенной прочностью, имеют шероховатую поверхность и обеспечивает отличное сцепление с различными поверхностями. Спилок защищает от механических воздействий:  устойчив к истиранию и разрыву, проколам и порезам. Перчатки имеют универсальное применение, рекомендуются для строительных, монтажных, погрузочно-разгрузочных и других видов работ.                                                                        </t>
    </r>
  </si>
  <si>
    <r>
      <rPr>
        <b/>
        <sz val="11"/>
        <rFont val="Times New Roman"/>
        <family val="1"/>
        <charset val="204"/>
      </rPr>
      <t>Рукавицы ХБ с брезентовым наладонником</t>
    </r>
    <r>
      <rPr>
        <sz val="11"/>
        <rFont val="Times New Roman"/>
        <family val="1"/>
        <charset val="204"/>
      </rPr>
      <t xml:space="preserve"> отличаются повышенной прочностью, предназначаются для защиты рук от механических, термических повреждений и истирания. Рукавицы соответствуют всем стандартам качества, используются при выполнении слесарных, погрузочно-разгрузочных, строительных, дорожных, сварочных работ. Ми, Мп, Тп100, Ти.
</t>
    </r>
    <r>
      <rPr>
        <b/>
        <sz val="11"/>
        <rFont val="Times New Roman"/>
        <family val="1"/>
        <charset val="204"/>
      </rPr>
      <t>Рукавицы х/б с двойным наладонником</t>
    </r>
    <r>
      <rPr>
        <sz val="11"/>
        <rFont val="Times New Roman"/>
        <family val="1"/>
        <charset val="204"/>
      </rPr>
      <t xml:space="preserve"> предназначены для защиты рук от механических повреждений. Применяются при погрузочных работах, в строительстве и для работы с неструганной древесиной. 
Основа – прочная х/б ткань (диагональ суровая, плотность 220 г/кв.м,240 г/кв.м,260 г/кв.м).
Упаковка 200 пар, min  10 пар.</t>
    </r>
  </si>
  <si>
    <t xml:space="preserve">Рукавицы спилковые </t>
  </si>
  <si>
    <t>Рукавицы суконные плотность 750г, min 10пар упак. 100пар</t>
  </si>
  <si>
    <t xml:space="preserve">Рукавицы х/б с 2м наладонником плот 220г/м2,   </t>
  </si>
  <si>
    <t>Рукавицы х/б с 2м наладонником плот 240г/м2, упак.200пар, min 10пар</t>
  </si>
  <si>
    <t>Рукавицы х/б с 2м наладонником плот 260г/м2, упак.200пар, min 10пар</t>
  </si>
  <si>
    <t>Рукавицы х/б с ПВХ наладонником, упак. 200пар min 10пар</t>
  </si>
  <si>
    <t>Рукавицы х/б с брезентовым наладонником, упак.200пар,min 10пар</t>
  </si>
  <si>
    <t>Рукавицы брезентовые ОП1, упак.200пар, min 10пар</t>
  </si>
  <si>
    <t>Рукавицы брезент. ОП2 с 2ым наладонником, упак. 200пар, min 10пар</t>
  </si>
  <si>
    <t xml:space="preserve">Рукавицы х/б утепленные, упак.100пар, min 10пар </t>
  </si>
  <si>
    <t>Рукавицы х/б утепленные с брезентовым наладонником, упак 100пар, min 10пар</t>
  </si>
  <si>
    <t>Паста для рук STRONG 10 л</t>
  </si>
  <si>
    <t>Паста для рук STRONG 5 л</t>
  </si>
  <si>
    <t>Паста для рук STRONG 0.5 л</t>
  </si>
  <si>
    <t xml:space="preserve">Паста для очистки (мытья) рук  создана на основе древесной муки. Паста способна растворять сложные загрязнения, в которых присутствуют остатки копоти, гари, масел и тяжёлых металлов.  очень экономична, даже небольшое количество чистящего средства отлично справляется со всеми загрязнениями. Не содержит углеводородных растворителей, мыла и масел. Увлажняет, смягчает и защищает кожу рук, обладает приятным запахом. Разлагается микроорганизмами, прошла дерматологическое тестирование.
</t>
  </si>
  <si>
    <r>
      <rPr>
        <b/>
        <i/>
        <sz val="14"/>
        <rFont val="Arial Cyr"/>
        <charset val="204"/>
      </rPr>
      <t>ОБЩЕСТВО С ОГРАНИЧЕННОЙ ОТВЕТСТВЕННОСТЬЮ "ЭКОТЕХИМПОРТ"</t>
    </r>
    <r>
      <rPr>
        <sz val="9"/>
        <rFont val="Arial Cyr"/>
        <charset val="204"/>
      </rPr>
      <t xml:space="preserve">
Юр.и почтовый адрес: РФ, 214018, г. Смоленск, пр-т Гагарина, д. 32, офис 81Т11
ОГРН: 1236700017400, ИНН: 6700009401, КПП: 670001001
Тел. +7 (999) 333-89-09, Мессенджеры. +7 (915) 648-94-91, E-mail: etechimp@gmail.com
р/с 40702810209770002478, BIC 044525411 
Банк ВТБ (ПАО) г. Санкт Петербург</t>
    </r>
  </si>
  <si>
    <t>Цена 
без НДС, RUB</t>
  </si>
  <si>
    <r>
      <t>Салфетка 30*40 см. 100 шт/уп пл.45 г/м2</t>
    </r>
    <r>
      <rPr>
        <b/>
        <sz val="10"/>
        <rFont val="Arial Cyr"/>
        <charset val="204"/>
      </rPr>
      <t xml:space="preserve"> </t>
    </r>
    <r>
      <rPr>
        <sz val="10"/>
        <rFont val="Arial Cyr"/>
        <charset val="204"/>
      </rPr>
      <t>(пл. 45 г/м2,  50% хл. 50% полиэст.)</t>
    </r>
  </si>
  <si>
    <t>Салфетка техническая 30*40 Бязь хлопчатобумажная отбеленная, 105г/м2</t>
  </si>
  <si>
    <t>Салфетка техническая 40*40 Бязь хлопчатобумажная отбеленная, 105г/м3</t>
  </si>
  <si>
    <r>
      <t xml:space="preserve">Салфетка техническая вафельная, отбелен. </t>
    </r>
    <r>
      <rPr>
        <b/>
        <sz val="10"/>
        <rFont val="Arial Cyr"/>
        <charset val="204"/>
      </rPr>
      <t>40х80см</t>
    </r>
    <r>
      <rPr>
        <sz val="10"/>
        <rFont val="Arial Cyr"/>
        <charset val="204"/>
      </rPr>
      <t>, плотность 120г/м2   (Полотенце вафельное), РФ</t>
    </r>
  </si>
  <si>
    <r>
      <t xml:space="preserve">Салфетка техническая вафельная, отбелен. </t>
    </r>
    <r>
      <rPr>
        <b/>
        <sz val="10"/>
        <rFont val="Arial Cyr"/>
        <charset val="204"/>
      </rPr>
      <t>45х70см</t>
    </r>
    <r>
      <rPr>
        <sz val="10"/>
        <rFont val="Arial Cyr"/>
        <charset val="204"/>
      </rPr>
      <t>, плотность 150г/м2   (Полотенце вафельное)</t>
    </r>
  </si>
  <si>
    <r>
      <t xml:space="preserve">Салфетка техническая вафельная, отбелен. </t>
    </r>
    <r>
      <rPr>
        <b/>
        <sz val="10"/>
        <rFont val="Arial Cyr"/>
        <charset val="204"/>
      </rPr>
      <t>45х90см</t>
    </r>
    <r>
      <rPr>
        <sz val="10"/>
        <rFont val="Arial Cyr"/>
        <charset val="204"/>
      </rPr>
      <t>, плотность 200г/м3 (Полотенце вафельное)</t>
    </r>
  </si>
  <si>
    <r>
      <t xml:space="preserve">Салфетка техническая вафельная, набивн. (цветн.) </t>
    </r>
    <r>
      <rPr>
        <b/>
        <sz val="10"/>
        <rFont val="Arial Cyr"/>
        <charset val="204"/>
      </rPr>
      <t>50х70см</t>
    </r>
    <r>
      <rPr>
        <sz val="10"/>
        <rFont val="Arial Cyr"/>
        <charset val="204"/>
      </rPr>
      <t>, плотность 200г/м2 (Полотенце вафельное)</t>
    </r>
  </si>
  <si>
    <r>
      <rPr>
        <b/>
        <sz val="10"/>
        <rFont val="Arial Cyr"/>
        <charset val="204"/>
      </rPr>
      <t>Мешковина</t>
    </r>
    <r>
      <rPr>
        <sz val="10"/>
        <rFont val="Arial Cyr"/>
        <charset val="204"/>
      </rPr>
      <t xml:space="preserve">/ткань упаковочная, min 1рулон=шир 110см, дл 100 м,195 г/м2(+/-15), </t>
    </r>
    <r>
      <rPr>
        <b/>
        <sz val="10"/>
        <rFont val="Arial Cyr"/>
        <charset val="204"/>
      </rPr>
      <t>100%лен</t>
    </r>
  </si>
  <si>
    <r>
      <rPr>
        <b/>
        <sz val="10"/>
        <rFont val="Arial Cyr"/>
        <charset val="204"/>
      </rPr>
      <t>Мешковина</t>
    </r>
    <r>
      <rPr>
        <sz val="10"/>
        <rFont val="Arial Cyr"/>
        <charset val="204"/>
      </rPr>
      <t xml:space="preserve">/ткань упаковочная, min 1рулон=шир 110см, дл 100 м,195 г/м2(+/-15), </t>
    </r>
    <r>
      <rPr>
        <b/>
        <sz val="10"/>
        <rFont val="Arial Cyr"/>
        <charset val="204"/>
      </rPr>
      <t>50%лен 50%джут</t>
    </r>
  </si>
  <si>
    <r>
      <rPr>
        <b/>
        <sz val="10"/>
        <rFont val="Arial Cyr"/>
        <charset val="204"/>
      </rPr>
      <t>Неткол</t>
    </r>
    <r>
      <rPr>
        <sz val="10"/>
        <rFont val="Arial Cyr"/>
        <charset val="204"/>
      </rPr>
      <t xml:space="preserve"> пл.100г, шир.0,75м, min  рул/50м </t>
    </r>
  </si>
  <si>
    <t>2. ПЕРЧАТКИ и РУКАВИЦЫ</t>
  </si>
  <si>
    <t>3. ПАСТА</t>
  </si>
  <si>
    <t>4.САЛФЕТКИ ТЕХНИЧЕСКИЕ и ПОЛОТНА</t>
  </si>
  <si>
    <r>
      <t xml:space="preserve">Мыло хозяйственное </t>
    </r>
    <r>
      <rPr>
        <b/>
        <sz val="10"/>
        <rFont val="Arial Cyr"/>
        <charset val="204"/>
      </rPr>
      <t>65%</t>
    </r>
    <r>
      <rPr>
        <sz val="10"/>
        <rFont val="Arial Cyr"/>
        <charset val="204"/>
      </rPr>
      <t xml:space="preserve"> 200г, min упак. 68шт  </t>
    </r>
  </si>
  <si>
    <r>
      <t xml:space="preserve">Мыло хозяйственное </t>
    </r>
    <r>
      <rPr>
        <b/>
        <sz val="10"/>
        <rFont val="Arial Cyr"/>
        <charset val="204"/>
      </rPr>
      <t>65%</t>
    </r>
    <r>
      <rPr>
        <sz val="10"/>
        <rFont val="Arial Cyr"/>
        <charset val="204"/>
      </rPr>
      <t xml:space="preserve"> 200г, min упак. 60шт </t>
    </r>
  </si>
  <si>
    <r>
      <t xml:space="preserve">Мыло хозяйственное </t>
    </r>
    <r>
      <rPr>
        <b/>
        <sz val="10"/>
        <rFont val="Arial Cyr"/>
        <charset val="204"/>
      </rPr>
      <t>72%</t>
    </r>
    <r>
      <rPr>
        <sz val="10"/>
        <rFont val="Arial Cyr"/>
        <charset val="204"/>
      </rPr>
      <t xml:space="preserve"> 200г, min упак. 60шт</t>
    </r>
  </si>
  <si>
    <r>
      <t xml:space="preserve">Мыло хозяйственное </t>
    </r>
    <r>
      <rPr>
        <b/>
        <sz val="10"/>
        <rFont val="Arial Cyr"/>
        <charset val="204"/>
      </rPr>
      <t>72%</t>
    </r>
    <r>
      <rPr>
        <sz val="10"/>
        <rFont val="Arial Cyr"/>
        <charset val="204"/>
      </rPr>
      <t xml:space="preserve"> без упак, 200г, РБ/48</t>
    </r>
  </si>
  <si>
    <r>
      <t xml:space="preserve">Мыло хозяйственное </t>
    </r>
    <r>
      <rPr>
        <b/>
        <sz val="10"/>
        <rFont val="Arial Cyr"/>
        <charset val="204"/>
      </rPr>
      <t>72%</t>
    </r>
    <r>
      <rPr>
        <sz val="10"/>
        <rFont val="Arial Cyr"/>
        <charset val="204"/>
      </rPr>
      <t xml:space="preserve"> 200г, min упак. 68шт </t>
    </r>
  </si>
  <si>
    <r>
      <t xml:space="preserve">Мыло хозяйственное </t>
    </r>
    <r>
      <rPr>
        <b/>
        <sz val="10"/>
        <rFont val="Arial Cyr"/>
        <charset val="204"/>
      </rPr>
      <t>72%</t>
    </r>
    <r>
      <rPr>
        <sz val="10"/>
        <rFont val="Arial Cyr"/>
        <charset val="204"/>
      </rPr>
      <t xml:space="preserve"> с отдушкой 200г, min упак.60шт </t>
    </r>
  </si>
  <si>
    <t xml:space="preserve">Мыло туалетное, 100гр., упак.112шт в уп. без упаковки </t>
  </si>
  <si>
    <t>Мыло туалетное, 100гр., упак.112шт в уп. в упаковке</t>
  </si>
  <si>
    <r>
      <t xml:space="preserve">Мыло хоз. в асс-те </t>
    </r>
    <r>
      <rPr>
        <b/>
        <sz val="10"/>
        <rFont val="Arial Cyr"/>
        <charset val="204"/>
      </rPr>
      <t>Лимон, Яблоко, Хвойно</t>
    </r>
    <r>
      <rPr>
        <sz val="10"/>
        <rFont val="Arial Cyr"/>
        <charset val="204"/>
      </rPr>
      <t xml:space="preserve">е  </t>
    </r>
    <r>
      <rPr>
        <b/>
        <sz val="10"/>
        <rFont val="Arial Cyr"/>
        <charset val="204"/>
      </rPr>
      <t>72%</t>
    </r>
    <r>
      <rPr>
        <sz val="10"/>
        <rFont val="Arial Cyr"/>
        <charset val="204"/>
      </rPr>
      <t xml:space="preserve">, 200г, </t>
    </r>
    <r>
      <rPr>
        <b/>
        <sz val="10"/>
        <rFont val="Arial Cyr"/>
        <charset val="204"/>
      </rPr>
      <t>флоу-пак</t>
    </r>
    <r>
      <rPr>
        <sz val="10"/>
        <rFont val="Arial Cyr"/>
        <charset val="204"/>
      </rPr>
      <t>, min РБ/50</t>
    </r>
  </si>
  <si>
    <r>
      <t xml:space="preserve">Мыло туалетное </t>
    </r>
    <r>
      <rPr>
        <b/>
        <sz val="10"/>
        <rFont val="Arial Cyr"/>
        <charset val="204"/>
      </rPr>
      <t xml:space="preserve">Настоящее, 100 г, </t>
    </r>
    <r>
      <rPr>
        <sz val="10"/>
        <rFont val="Arial Cyr"/>
        <charset val="204"/>
      </rPr>
      <t>флоу-пак, min РБ/100шт</t>
    </r>
  </si>
  <si>
    <r>
      <t xml:space="preserve">Мыло туалетное в ассорт. </t>
    </r>
    <r>
      <rPr>
        <b/>
        <sz val="10"/>
        <rFont val="Arial Cyr"/>
        <charset val="204"/>
      </rPr>
      <t>Земляника, Зверобой 100 г.</t>
    </r>
    <r>
      <rPr>
        <sz val="10"/>
        <rFont val="Arial Cyr"/>
        <charset val="204"/>
      </rPr>
      <t>(флоу-пак)  РБ/100шт</t>
    </r>
  </si>
  <si>
    <t>5. МЫЛО ТВЕРДОЕ</t>
  </si>
  <si>
    <r>
      <rPr>
        <b/>
        <sz val="10"/>
        <rFont val="Arial Cyr"/>
        <charset val="204"/>
      </rPr>
      <t xml:space="preserve">Метла Сорго без черенка min 1шт  </t>
    </r>
    <r>
      <rPr>
        <b/>
        <sz val="10"/>
        <color indexed="10"/>
        <rFont val="Arial Cyr"/>
        <charset val="204"/>
      </rPr>
      <t xml:space="preserve">  </t>
    </r>
  </si>
  <si>
    <r>
      <rPr>
        <b/>
        <sz val="10"/>
        <rFont val="Arial Cyr"/>
        <charset val="204"/>
      </rPr>
      <t>Метла</t>
    </r>
    <r>
      <rPr>
        <sz val="10"/>
        <rFont val="Arial Cyr"/>
        <charset val="204"/>
      </rPr>
      <t xml:space="preserve"> Сорго с черенком, min 1шт</t>
    </r>
  </si>
  <si>
    <r>
      <t xml:space="preserve">Веник Сорго </t>
    </r>
    <r>
      <rPr>
        <b/>
        <sz val="10"/>
        <rFont val="Arial Cyr"/>
        <charset val="204"/>
      </rPr>
      <t>автомобильный</t>
    </r>
    <r>
      <rPr>
        <sz val="10"/>
        <rFont val="Arial Cyr"/>
        <charset val="204"/>
      </rPr>
      <t>, min 1шт</t>
    </r>
  </si>
  <si>
    <t xml:space="preserve">Веник сорго предназначен для хозяйственно-бытовых нужд, обладает высокой прочностью и надежностью в использовании.
В промышленных масштабах используется для уборки заводских помещений и прилегающих территорий. В быту применяется для подметания полов.
</t>
  </si>
  <si>
    <t xml:space="preserve">Веник Сорго 3х прошивной "Люкс", связка 50шт, вес 450-550 гр min 1шт </t>
  </si>
  <si>
    <t>Веник Сорго 3х прошивной, связка 50шт, min 1шт</t>
  </si>
  <si>
    <t>Веник Сорго 3х прошивной "Супер", связка 50шт, min 1шт</t>
  </si>
  <si>
    <t>Веник Сорго 5ти прошивной, связка 50шт, min 1шт</t>
  </si>
  <si>
    <t>Веник Сорго 6ти прошивной, связка 50шт, min 1шт</t>
  </si>
  <si>
    <t xml:space="preserve">Перчатки нитриловые текстуриров S,М, L, ХЛ 100 шт, голубые (50 пар) </t>
  </si>
  <si>
    <t xml:space="preserve">Перчатки нитриловые текстурированные на пальцах предназначены для использования на производствах, в пищевой промышленности и предприятиях общественного питания, в продовольственной торговле для соблюдения санитарно-гигиенических норм. Также могут применяться для выполнения хозяйственно-бытовых работ (при обработке и приготовлении пищи, уборке жилых помещений, при уходе за домашними животными). Характеристики: Универсальная форма. Соответствуют Единым санитарно-эпидемиологическим и гигиеническим требованиям. Подходят для контакта с пищевыми продуктами. Не вызывают аллергию. Текстурированные на пальцах ( для защиты от скольжения).
Размеры: S, M, L,XL
Упаковка: 100 штук (50 пар) в картонной коробке. 
</t>
  </si>
  <si>
    <t>6. ВЕНИКИ СОРГО</t>
  </si>
  <si>
    <t>РАБОТАЕМ С НДС</t>
  </si>
  <si>
    <t>Цена с НДС, RUB</t>
  </si>
  <si>
    <t>Крем питательный регенерирующий для рук и лица Комфорт 100г., РБ</t>
  </si>
  <si>
    <r>
      <t xml:space="preserve">Крем для рук защитный </t>
    </r>
    <r>
      <rPr>
        <b/>
        <sz val="10"/>
        <rFont val="Arial Cyr"/>
        <charset val="204"/>
      </rPr>
      <t>Силиконовый</t>
    </r>
    <r>
      <rPr>
        <sz val="10"/>
        <rFont val="Arial Cyr"/>
        <charset val="204"/>
      </rPr>
      <t>, 100 гр. РБ/100</t>
    </r>
  </si>
  <si>
    <r>
      <t xml:space="preserve">Паста для рук </t>
    </r>
    <r>
      <rPr>
        <b/>
        <sz val="10"/>
        <rFont val="Arial Cyr"/>
        <charset val="204"/>
      </rPr>
      <t xml:space="preserve">СТО, </t>
    </r>
    <r>
      <rPr>
        <sz val="10"/>
        <rFont val="Arial Cyr"/>
        <charset val="204"/>
      </rPr>
      <t>100 гр., упак.100шт, РБ/100</t>
    </r>
  </si>
  <si>
    <t>Салфетка 40*40 см Премиум тиснение сетка 100 шт пл.45 г/м2</t>
  </si>
  <si>
    <t>Веник Сорго 3-х прошивной PRIME, Узбекистан</t>
  </si>
  <si>
    <t>Перчатки латексные неопудрненые ПОВЫШЕННОЙ ПРОЧН,  М,ХL, 50 шт/упак</t>
  </si>
  <si>
    <t>Перчатки латексные неопудренные УЛЬТРАПРОЧНЫЕ,  М,L, 50 шт/упак</t>
  </si>
  <si>
    <r>
      <t xml:space="preserve">Перчатки латексные неопудрненые </t>
    </r>
    <r>
      <rPr>
        <b/>
        <sz val="10"/>
        <rFont val="Arial Cyr"/>
        <charset val="204"/>
      </rPr>
      <t>ПОВЫШЕННОЙ ПРОЧН,</t>
    </r>
    <r>
      <rPr>
        <sz val="10"/>
        <rFont val="Arial Cyr"/>
        <charset val="204"/>
      </rPr>
      <t xml:space="preserve">  М,ХL, 50 шт/упак</t>
    </r>
  </si>
  <si>
    <r>
      <t>Шапочка "</t>
    </r>
    <r>
      <rPr>
        <b/>
        <sz val="10"/>
        <rFont val="Arial Cyr"/>
        <charset val="204"/>
      </rPr>
      <t>Шарлотта</t>
    </r>
    <r>
      <rPr>
        <sz val="10"/>
        <rFont val="Arial Cyr"/>
        <charset val="204"/>
      </rPr>
      <t>" однораз., уп 100 шт,</t>
    </r>
    <r>
      <rPr>
        <sz val="10"/>
        <color indexed="40"/>
        <rFont val="Arial Cyr"/>
        <charset val="204"/>
      </rPr>
      <t xml:space="preserve"> голуб</t>
    </r>
    <r>
      <rPr>
        <sz val="10"/>
        <rFont val="Arial Cyr"/>
        <charset val="204"/>
      </rPr>
      <t>/белые</t>
    </r>
    <r>
      <rPr>
        <b/>
        <sz val="10"/>
        <rFont val="Arial Cyr"/>
        <charset val="204"/>
      </rPr>
      <t/>
    </r>
  </si>
  <si>
    <t>Бахилы п/э однораз. голубые, уп/200шт эконом 5 микрон</t>
  </si>
  <si>
    <r>
      <rPr>
        <b/>
        <sz val="10"/>
        <rFont val="Arial Cyr"/>
        <charset val="204"/>
      </rPr>
      <t>Нарукавники</t>
    </r>
    <r>
      <rPr>
        <sz val="10"/>
        <rFont val="Arial Cyr"/>
        <charset val="204"/>
      </rPr>
      <t xml:space="preserve">  </t>
    </r>
    <r>
      <rPr>
        <b/>
        <sz val="10"/>
        <rFont val="Arial Cyr"/>
        <charset val="204"/>
      </rPr>
      <t>п/э</t>
    </r>
    <r>
      <rPr>
        <sz val="10"/>
        <rFont val="Arial Cyr"/>
        <charset val="204"/>
      </rPr>
      <t xml:space="preserve"> однораз голуб/бел  уп/100шт 3гр</t>
    </r>
  </si>
  <si>
    <r>
      <rPr>
        <b/>
        <sz val="10"/>
        <rFont val="Arial Cyr"/>
        <charset val="204"/>
      </rPr>
      <t>Фартук</t>
    </r>
    <r>
      <rPr>
        <sz val="10"/>
        <rFont val="Arial Cyr"/>
        <charset val="204"/>
      </rPr>
      <t xml:space="preserve"> п/э однораз.  упак/100шт 6мкм</t>
    </r>
  </si>
  <si>
    <t>Стаканчики ПП 200мл, прозрачный, 100шт в упак., 3000 коробка</t>
  </si>
  <si>
    <r>
      <t xml:space="preserve">Пакеты полиэтиленовые для пищевых продуктов, </t>
    </r>
    <r>
      <rPr>
        <sz val="8"/>
        <rFont val="Arial Cyr"/>
        <charset val="204"/>
      </rPr>
      <t>24х37, 8 мкм 500шт/рул</t>
    </r>
  </si>
  <si>
    <r>
      <rPr>
        <b/>
        <sz val="10"/>
        <rFont val="Arial Cyr"/>
        <charset val="204"/>
      </rPr>
      <t xml:space="preserve">Маска одноразовая </t>
    </r>
    <r>
      <rPr>
        <sz val="10"/>
        <rFont val="Arial Cyr"/>
        <charset val="204"/>
      </rPr>
      <t xml:space="preserve">трехслойная, упак/50шт </t>
    </r>
  </si>
  <si>
    <t xml:space="preserve">7. ОДНОРАЗОВАЯ ПРОДУКЦИЯ </t>
  </si>
  <si>
    <t>8.СРЕДСТВА ИНДИВИДУАЛЬНОЙ ЗАЩИТЫ</t>
  </si>
  <si>
    <t>Респиратор/полумаска КN 95  с клапаном (fpp2)</t>
  </si>
  <si>
    <t xml:space="preserve">Каска оранжевая, белая, красная </t>
  </si>
  <si>
    <t>Наушники противошумные с простым огол., SNR= 22дБ, РФ/40</t>
  </si>
  <si>
    <t>Очки защитные Люцерна открытого типа, 200шт/уп,РФ</t>
  </si>
  <si>
    <t>Очки защитные открытые Классик, 200 шт/уп,РФ</t>
  </si>
  <si>
    <t>Очки защитные закрытые с прямой вентиляцией ОЧК1403, 150шт/уп РФ</t>
  </si>
  <si>
    <t>Очки защитные закрытые с непрямой вентиляцией ОЧК 1404 ,  150шт/уп, РФ</t>
  </si>
  <si>
    <t>Очки защитные О2 SPECTRUM открытые (стекло)</t>
  </si>
  <si>
    <t>Щиток защитный  лицевой , РФ/20</t>
  </si>
  <si>
    <t xml:space="preserve">Полумаска фильтрующая У-2К FFР1 (поролон), РФ/5/200 </t>
  </si>
  <si>
    <t>Полумаска фильтрующая  складная без клапана "Исток-1С",FFP1 (до 4 ПДК)</t>
  </si>
  <si>
    <t xml:space="preserve">Полумаска фильтрующая  складная с клапаном "Исток-1СК" ,FFP1 (до 4 ПДК), РФ/10/400 </t>
  </si>
  <si>
    <t>Полумаска фильтрующая формованная без клапана "Исток-1Ф" ,FFP1 (до 4ПДК)</t>
  </si>
  <si>
    <t>Полумаска фильтрующая формованная с клапаном "Исток-1ФК" ,FFP1 (до 4ПДК), РФ/10/300</t>
  </si>
  <si>
    <t>Полумаска фильтрующая складная с клапаном  "Исток-1СК",FFP2 (до 12 ПДК), РФ10/400</t>
  </si>
  <si>
    <t>Полумаска фильтрующая формованная с клапаном  "Исток-1ФК",FFP2 (до 12 ПДК), РФ10/401</t>
  </si>
  <si>
    <t>Респиратор (полумаска) изолирующая  "Исток-300/400" (РУ-60М) А1В1Р1, РФ/40</t>
  </si>
  <si>
    <t>Сменный фильтр к респиратору "Исток-300/400" (РУ-60М) А1В1Р1,РФ/10/100</t>
  </si>
  <si>
    <t xml:space="preserve">Респиратор полумаска фильтр ИВА_П без клапана FFP2 </t>
  </si>
  <si>
    <t>Беруши одноразовые без шнурка 35 дБ, упак/1000пар, РФ</t>
  </si>
  <si>
    <t>Беруши одноразовые со шнурком 35 дБ, упак/1000пар, (РФ)</t>
  </si>
  <si>
    <t>Беруши многоразовые в контейнере со шнурком (елочка) до 28 дБ</t>
  </si>
  <si>
    <t>БерБеруши UVEX Whisper Supreme со шнурком многоразовые в контейнере до 30дБ</t>
  </si>
  <si>
    <t>Костюм сварщика брезентовый со спилком</t>
  </si>
  <si>
    <t>Костюм сварщика брезентовый со спилком утепленный</t>
  </si>
  <si>
    <t>Костюм сварщика  брезентовый  утепленный,</t>
  </si>
  <si>
    <t xml:space="preserve">(ПН1001/2)Плащ нейлоновый влагостойкий, капюшон, синий/зеленый (р.L,ХL,2XL, 3XL)  </t>
  </si>
  <si>
    <r>
      <rPr>
        <b/>
        <sz val="10"/>
        <rFont val="Arial Cyr"/>
        <charset val="204"/>
      </rPr>
      <t>(ПН 2071)Плащ нейлоновый влагостойкий, капюшон, синий (р.L,ХL,2XL, 3XL)  Лайт</t>
    </r>
    <r>
      <rPr>
        <b/>
        <sz val="10"/>
        <color indexed="10"/>
        <rFont val="Arial Cyr"/>
        <charset val="204"/>
      </rPr>
      <t xml:space="preserve"> NEW</t>
    </r>
  </si>
  <si>
    <t>Нарукавники прорезиненные  мед клеенка РФ</t>
  </si>
  <si>
    <t>Нарукавники КЩС РФ</t>
  </si>
  <si>
    <t>Нарукавники брезентовые РФ</t>
  </si>
  <si>
    <t>Нарукавники спилковые двухшовные</t>
  </si>
  <si>
    <t>Нарукавники спилковые четырехшовные</t>
  </si>
  <si>
    <t>Нарукавники грета</t>
  </si>
  <si>
    <t>Фартук прорезиненный  мед.клеенка, тип Б (83*105 см), РФ</t>
  </si>
  <si>
    <t>Фартук брезентовый с карманом (380-390 г/м2, 68*86 см) , РФ</t>
  </si>
  <si>
    <t>Фартук брезентовый (400-430 г/м2, 68*86 см) , РФ</t>
  </si>
  <si>
    <t>Фартук КЩС (К20Щ20) РФ</t>
  </si>
  <si>
    <t>Фартук специальный ПВХ тип Б (440г/м2, 70*105 см), РФ</t>
  </si>
  <si>
    <t>Фартук спилковый</t>
  </si>
  <si>
    <t>Фартук грета</t>
  </si>
  <si>
    <t>Наколенники защитные NAKT. Польша</t>
  </si>
  <si>
    <t xml:space="preserve">Перчатки диэлектрические безшовные </t>
  </si>
  <si>
    <t xml:space="preserve">Перчатки диэлекрические шовные </t>
  </si>
  <si>
    <t>Жилет сигнальный (2 СОП), 60гр., (р.L-ХХXL) (оранж/лимон)</t>
  </si>
  <si>
    <t>9. ХОЗЯЙСТВЕННЫЙ ИНВЕНТАРЬ</t>
  </si>
  <si>
    <t>Снеговая лопата Метель № 2 (410*360мм) с ал.планкой б/ч черная (нужен чер.D32)</t>
  </si>
  <si>
    <t>Лопата  снеговая  "Карбон-3-э"460*400черн,  Поликорбанат с ал чер п/о, +V ручка</t>
  </si>
  <si>
    <t>Метла синтетическая круглая с черенком, 4 кольца</t>
  </si>
  <si>
    <t>Лопата штыковая из рельсовой стали 1,4 мм. б/ч (210*290*408) (нужен чер.D40 арт.0073-1)</t>
  </si>
  <si>
    <t>Лопата совковая из рельсовой стали 1,4 мм. б/ч (220*275*345) (нужен чер.D40 арт.0073-1)</t>
  </si>
  <si>
    <t>Грабли ГВ-12 ст 2,0 б/ч (нужен чер.D30 арт.0073-3)</t>
  </si>
  <si>
    <t>Лопата снеговая № 2 (495*390) с оцинкованной планкой б/ч  (нужен чер.D32)</t>
  </si>
  <si>
    <t>Лопата 3-х бортная снеговая 460*300 с планкой ал.1,5  (нужен чер.D40 арт.0073-1)</t>
  </si>
  <si>
    <t>Лопата снеговая Крепышок 500*335 с оц.пл.,  черенок  ал.1000м+V ручка</t>
  </si>
  <si>
    <t>Лопата снеговая Рыжая Сара 500*375 цв, с ал планкой с ал чер 1000мм п/о+V ручка</t>
  </si>
  <si>
    <t>Черенок  (d40х1200) 1 сорт, б/р березовый, для 3х бортовой, ледорубы</t>
  </si>
  <si>
    <t xml:space="preserve">Черенок  (d32х1200) 1сорт,березовый б/р, для зим. лопат: Снежок, Метель, № 2 </t>
  </si>
  <si>
    <t>Черенок  (d30х1200) 1сорт,березовый б/р, для зим. лопат: Снежок, Метель, № 3, грабли метал.</t>
  </si>
  <si>
    <t xml:space="preserve">Черенок (d25x1200) 1 сорт,Березовый б/р, для граблей пластассовых, метлу, швабру </t>
  </si>
  <si>
    <t>Ведро оцинкованое 12 л</t>
  </si>
  <si>
    <t>Куски неправильной формы размером от 40 см. до 80 см. Допускается наличие кусков размером 20х20, 20х30, 30х30, 30х40, но не более 5% в брикете.</t>
  </si>
  <si>
    <t>Комбинезон одноразовый, min.10шт, пл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</si>
</sst>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0.000"/>
  </numFmts>
  <fonts count="3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i/>
      <sz val="14"/>
      <name val="Arial Cyr"/>
      <charset val="204"/>
    </font>
    <font>
      <sz val="8"/>
      <name val="Arial"/>
      <family val="2"/>
    </font>
    <font>
      <sz val="12"/>
      <name val="Arial Cyr"/>
      <charset val="204"/>
    </font>
    <font>
      <b/>
      <i/>
      <sz val="12"/>
      <name val="Arial Cyr"/>
      <charset val="204"/>
    </font>
    <font>
      <b/>
      <sz val="12"/>
      <name val="Arial Cyr"/>
      <charset val="204"/>
    </font>
    <font>
      <b/>
      <sz val="12"/>
      <color indexed="10"/>
      <name val="Arial Cyr"/>
      <charset val="204"/>
    </font>
    <font>
      <sz val="12"/>
      <color indexed="40"/>
      <name val="Arial Cyr"/>
      <charset val="204"/>
    </font>
    <font>
      <sz val="12"/>
      <color indexed="60"/>
      <name val="Arial Cyr"/>
      <charset val="204"/>
    </font>
    <font>
      <sz val="12"/>
      <color indexed="13"/>
      <name val="Arial Cyr"/>
      <charset val="204"/>
    </font>
    <font>
      <sz val="12"/>
      <color indexed="17"/>
      <name val="Arial Cyr"/>
      <charset val="204"/>
    </font>
    <font>
      <b/>
      <sz val="12"/>
      <color indexed="8"/>
      <name val="Arial Cyr"/>
      <charset val="204"/>
    </font>
    <font>
      <sz val="12"/>
      <color indexed="8"/>
      <name val="Arial Cyr"/>
      <charset val="204"/>
    </font>
    <font>
      <sz val="12"/>
      <name val="Arial"/>
      <family val="2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theme="10"/>
      <name val="Arial Cyr"/>
      <charset val="204"/>
    </font>
    <font>
      <sz val="12"/>
      <color theme="1"/>
      <name val="Arial Cyr"/>
      <charset val="204"/>
    </font>
    <font>
      <b/>
      <sz val="12"/>
      <color theme="3" tint="-0.249977111117893"/>
      <name val="Arial Cyr"/>
      <charset val="204"/>
    </font>
    <font>
      <b/>
      <sz val="12"/>
      <color theme="1"/>
      <name val="Arial Cyr"/>
      <charset val="204"/>
    </font>
    <font>
      <b/>
      <sz val="12"/>
      <color rgb="FFFF0000"/>
      <name val="Arial Cyr"/>
      <charset val="204"/>
    </font>
    <font>
      <u/>
      <sz val="20"/>
      <color theme="10"/>
      <name val="Arial Cyr"/>
      <charset val="204"/>
    </font>
    <font>
      <b/>
      <sz val="10"/>
      <color indexed="10"/>
      <name val="Arial Cyr"/>
      <charset val="204"/>
    </font>
    <font>
      <b/>
      <sz val="10"/>
      <color rgb="FFFF0000"/>
      <name val="Arial Cyr"/>
      <charset val="204"/>
    </font>
    <font>
      <b/>
      <sz val="20"/>
      <name val="Arial Cyr"/>
      <charset val="204"/>
    </font>
    <font>
      <sz val="10"/>
      <color indexed="40"/>
      <name val="Arial Cyr"/>
      <charset val="204"/>
    </font>
    <font>
      <sz val="8"/>
      <name val="Arial Cyr"/>
      <charset val="204"/>
    </font>
    <font>
      <b/>
      <sz val="10"/>
      <color theme="3" tint="-0.249977111117893"/>
      <name val="Arial Cyr"/>
      <charset val="204"/>
    </font>
    <font>
      <sz val="10"/>
      <color theme="1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8F2D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CCC085"/>
      </left>
      <right style="medium">
        <color rgb="FFCCC085"/>
      </right>
      <top style="medium">
        <color rgb="FFCCC085"/>
      </top>
      <bottom style="medium">
        <color rgb="FFCCC085"/>
      </bottom>
      <diagonal/>
    </border>
  </borders>
  <cellStyleXfs count="6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6" fillId="0" borderId="0"/>
    <xf numFmtId="165" fontId="2" fillId="0" borderId="0" applyFont="0" applyFill="0" applyBorder="0" applyAlignment="0" applyProtection="0"/>
  </cellStyleXfs>
  <cellXfs count="3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3" fillId="3" borderId="1" xfId="0" applyFont="1" applyFill="1" applyBorder="1" applyAlignment="1"/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16" fontId="0" fillId="0" borderId="0" xfId="0" applyNumberFormat="1" applyBorder="1" applyAlignment="1">
      <alignment horizontal="right"/>
    </xf>
    <xf numFmtId="2" fontId="0" fillId="0" borderId="1" xfId="0" applyNumberFormat="1" applyFont="1" applyFill="1" applyBorder="1" applyAlignment="1" applyProtection="1">
      <alignment horizontal="right"/>
      <protection hidden="1"/>
    </xf>
    <xf numFmtId="0" fontId="0" fillId="0" borderId="0" xfId="0" applyAlignment="1" applyProtection="1"/>
    <xf numFmtId="165" fontId="0" fillId="0" borderId="0" xfId="5" applyNumberFormat="1" applyFont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 applyProtection="1"/>
    <xf numFmtId="0" fontId="7" fillId="0" borderId="0" xfId="0" applyFont="1"/>
    <xf numFmtId="0" fontId="7" fillId="2" borderId="0" xfId="0" applyFont="1" applyFill="1" applyBorder="1" applyAlignment="1" applyProtection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right" wrapText="1"/>
    </xf>
    <xf numFmtId="165" fontId="7" fillId="0" borderId="1" xfId="5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/>
    <xf numFmtId="165" fontId="7" fillId="3" borderId="1" xfId="5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2" fontId="7" fillId="0" borderId="1" xfId="0" applyNumberFormat="1" applyFont="1" applyFill="1" applyBorder="1" applyAlignment="1" applyProtection="1">
      <alignment horizontal="right"/>
      <protection hidden="1"/>
    </xf>
    <xf numFmtId="165" fontId="7" fillId="0" borderId="1" xfId="5" applyNumberFormat="1" applyFont="1" applyFill="1" applyBorder="1" applyAlignment="1" applyProtection="1">
      <protection hidden="1"/>
    </xf>
    <xf numFmtId="165" fontId="7" fillId="0" borderId="1" xfId="5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/>
    <xf numFmtId="0" fontId="7" fillId="4" borderId="1" xfId="0" applyFont="1" applyFill="1" applyBorder="1" applyAlignment="1">
      <alignment horizontal="center"/>
    </xf>
    <xf numFmtId="2" fontId="7" fillId="4" borderId="1" xfId="0" applyNumberFormat="1" applyFont="1" applyFill="1" applyBorder="1" applyAlignment="1" applyProtection="1">
      <alignment horizontal="right"/>
      <protection hidden="1"/>
    </xf>
    <xf numFmtId="165" fontId="7" fillId="4" borderId="1" xfId="5" applyNumberFormat="1" applyFont="1" applyFill="1" applyBorder="1" applyAlignment="1" applyProtection="1">
      <protection hidden="1"/>
    </xf>
    <xf numFmtId="165" fontId="7" fillId="4" borderId="1" xfId="5" applyNumberFormat="1" applyFont="1" applyFill="1" applyBorder="1" applyAlignment="1" applyProtection="1">
      <alignment horizontal="center" vertical="center"/>
      <protection hidden="1"/>
    </xf>
    <xf numFmtId="165" fontId="7" fillId="0" borderId="1" xfId="5" applyNumberFormat="1" applyFont="1" applyBorder="1" applyAlignment="1" applyProtection="1">
      <protection hidden="1"/>
    </xf>
    <xf numFmtId="165" fontId="7" fillId="0" borderId="1" xfId="5" applyNumberFormat="1" applyFont="1" applyBorder="1" applyAlignment="1" applyProtection="1">
      <alignment horizontal="center" vertical="center"/>
      <protection hidden="1"/>
    </xf>
    <xf numFmtId="165" fontId="7" fillId="0" borderId="1" xfId="5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/>
    <xf numFmtId="0" fontId="7" fillId="0" borderId="1" xfId="0" applyFont="1" applyBorder="1" applyAlignment="1">
      <alignment horizontal="center"/>
    </xf>
    <xf numFmtId="2" fontId="7" fillId="5" borderId="1" xfId="0" applyNumberFormat="1" applyFont="1" applyFill="1" applyBorder="1" applyAlignment="1" applyProtection="1">
      <alignment horizontal="right"/>
      <protection hidden="1"/>
    </xf>
    <xf numFmtId="165" fontId="7" fillId="5" borderId="1" xfId="5" applyNumberFormat="1" applyFont="1" applyFill="1" applyBorder="1" applyAlignment="1" applyProtection="1">
      <alignment horizontal="center"/>
      <protection hidden="1"/>
    </xf>
    <xf numFmtId="165" fontId="7" fillId="5" borderId="1" xfId="5" applyNumberFormat="1" applyFont="1" applyFill="1" applyBorder="1" applyAlignment="1">
      <alignment horizontal="center" vertical="center"/>
    </xf>
    <xf numFmtId="165" fontId="7" fillId="0" borderId="1" xfId="5" applyNumberFormat="1" applyFont="1" applyBorder="1" applyAlignment="1" applyProtection="1">
      <alignment horizontal="center"/>
      <protection hidden="1"/>
    </xf>
    <xf numFmtId="165" fontId="7" fillId="0" borderId="1" xfId="5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166" fontId="7" fillId="0" borderId="0" xfId="0" applyNumberFormat="1" applyFont="1" applyAlignment="1" applyProtection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16" fontId="7" fillId="0" borderId="0" xfId="0" applyNumberFormat="1" applyFont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7" fillId="0" borderId="0" xfId="0" applyNumberFormat="1" applyFont="1" applyBorder="1" applyAlignment="1">
      <alignment horizontal="right"/>
    </xf>
    <xf numFmtId="165" fontId="7" fillId="0" borderId="1" xfId="5" applyNumberFormat="1" applyFont="1" applyFill="1" applyBorder="1" applyAlignment="1">
      <alignment horizontal="center" vertical="center"/>
    </xf>
    <xf numFmtId="2" fontId="7" fillId="0" borderId="0" xfId="0" applyNumberFormat="1" applyFont="1" applyBorder="1" applyAlignment="1">
      <alignment horizontal="right"/>
    </xf>
    <xf numFmtId="166" fontId="7" fillId="0" borderId="0" xfId="0" applyNumberFormat="1" applyFont="1" applyFill="1" applyBorder="1" applyAlignment="1" applyProtection="1"/>
    <xf numFmtId="0" fontId="7" fillId="0" borderId="5" xfId="0" applyFont="1" applyBorder="1" applyAlignment="1" applyProtection="1">
      <alignment horizontal="left" wrapText="1"/>
    </xf>
    <xf numFmtId="165" fontId="7" fillId="6" borderId="1" xfId="5" applyNumberFormat="1" applyFont="1" applyFill="1" applyBorder="1" applyAlignment="1">
      <alignment horizontal="center" vertical="center"/>
    </xf>
    <xf numFmtId="0" fontId="17" fillId="2" borderId="0" xfId="3" applyNumberFormat="1" applyFont="1" applyFill="1" applyBorder="1" applyAlignment="1">
      <alignment horizontal="right" vertical="top" wrapText="1"/>
    </xf>
    <xf numFmtId="2" fontId="7" fillId="0" borderId="1" xfId="0" applyNumberFormat="1" applyFont="1" applyFill="1" applyBorder="1" applyAlignment="1" applyProtection="1">
      <alignment horizontal="right" vertical="center"/>
      <protection hidden="1"/>
    </xf>
    <xf numFmtId="165" fontId="7" fillId="0" borderId="1" xfId="5" applyNumberFormat="1" applyFont="1" applyBorder="1" applyAlignment="1" applyProtection="1">
      <alignment vertical="center"/>
      <protection hidden="1"/>
    </xf>
    <xf numFmtId="0" fontId="7" fillId="7" borderId="0" xfId="0" applyFont="1" applyFill="1" applyBorder="1" applyAlignment="1">
      <alignment horizontal="right"/>
    </xf>
    <xf numFmtId="0" fontId="7" fillId="7" borderId="1" xfId="0" applyFont="1" applyFill="1" applyBorder="1" applyAlignment="1">
      <alignment horizontal="center"/>
    </xf>
    <xf numFmtId="0" fontId="7" fillId="8" borderId="0" xfId="0" applyFont="1" applyFill="1"/>
    <xf numFmtId="165" fontId="7" fillId="8" borderId="1" xfId="5" applyNumberFormat="1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right"/>
    </xf>
    <xf numFmtId="0" fontId="17" fillId="8" borderId="0" xfId="4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center"/>
    </xf>
    <xf numFmtId="2" fontId="7" fillId="6" borderId="1" xfId="0" applyNumberFormat="1" applyFont="1" applyFill="1" applyBorder="1" applyAlignment="1" applyProtection="1">
      <alignment horizontal="right"/>
      <protection hidden="1"/>
    </xf>
    <xf numFmtId="165" fontId="7" fillId="6" borderId="1" xfId="5" applyNumberFormat="1" applyFont="1" applyFill="1" applyBorder="1" applyAlignment="1" applyProtection="1">
      <protection hidden="1"/>
    </xf>
    <xf numFmtId="0" fontId="7" fillId="0" borderId="0" xfId="0" applyFont="1" applyAlignment="1">
      <alignment horizontal="right"/>
    </xf>
    <xf numFmtId="0" fontId="26" fillId="0" borderId="1" xfId="0" applyFont="1" applyBorder="1" applyAlignment="1">
      <alignment horizontal="center"/>
    </xf>
    <xf numFmtId="0" fontId="27" fillId="0" borderId="1" xfId="0" applyFont="1" applyFill="1" applyBorder="1" applyAlignment="1"/>
    <xf numFmtId="0" fontId="26" fillId="0" borderId="1" xfId="0" applyFont="1" applyFill="1" applyBorder="1" applyAlignment="1">
      <alignment horizontal="center"/>
    </xf>
    <xf numFmtId="2" fontId="7" fillId="8" borderId="1" xfId="0" applyNumberFormat="1" applyFont="1" applyFill="1" applyBorder="1" applyAlignment="1" applyProtection="1">
      <alignment horizontal="right"/>
      <protection hidden="1"/>
    </xf>
    <xf numFmtId="165" fontId="7" fillId="8" borderId="1" xfId="5" applyNumberFormat="1" applyFont="1" applyFill="1" applyBorder="1" applyAlignment="1" applyProtection="1">
      <protection hidden="1"/>
    </xf>
    <xf numFmtId="0" fontId="18" fillId="9" borderId="7" xfId="0" applyFont="1" applyFill="1" applyBorder="1" applyAlignment="1">
      <alignment horizontal="right" vertical="top" wrapText="1"/>
    </xf>
    <xf numFmtId="0" fontId="7" fillId="0" borderId="0" xfId="0" applyFont="1" applyFill="1" applyAlignment="1" applyProtection="1"/>
    <xf numFmtId="166" fontId="7" fillId="0" borderId="0" xfId="0" applyNumberFormat="1" applyFont="1" applyFill="1" applyAlignment="1" applyProtection="1"/>
    <xf numFmtId="0" fontId="7" fillId="2" borderId="0" xfId="0" applyFont="1" applyFill="1" applyBorder="1" applyAlignment="1">
      <alignment horizontal="right"/>
    </xf>
    <xf numFmtId="165" fontId="7" fillId="2" borderId="1" xfId="5" applyNumberFormat="1" applyFont="1" applyFill="1" applyBorder="1" applyAlignment="1">
      <alignment horizontal="center" vertical="center"/>
    </xf>
    <xf numFmtId="0" fontId="7" fillId="10" borderId="0" xfId="0" applyFont="1" applyFill="1" applyAlignment="1" applyProtection="1"/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7" fillId="6" borderId="0" xfId="0" applyFont="1" applyFill="1" applyAlignment="1" applyProtection="1"/>
    <xf numFmtId="164" fontId="7" fillId="0" borderId="0" xfId="0" applyNumberFormat="1" applyFont="1"/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166" fontId="7" fillId="6" borderId="0" xfId="0" applyNumberFormat="1" applyFont="1" applyFill="1" applyAlignment="1" applyProtection="1"/>
    <xf numFmtId="0" fontId="9" fillId="6" borderId="2" xfId="0" applyFont="1" applyFill="1" applyBorder="1" applyAlignment="1">
      <alignment horizontal="left"/>
    </xf>
    <xf numFmtId="0" fontId="9" fillId="6" borderId="3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2" fontId="7" fillId="7" borderId="1" xfId="0" applyNumberFormat="1" applyFont="1" applyFill="1" applyBorder="1" applyAlignment="1" applyProtection="1">
      <protection hidden="1"/>
    </xf>
    <xf numFmtId="2" fontId="7" fillId="2" borderId="4" xfId="0" applyNumberFormat="1" applyFont="1" applyFill="1" applyBorder="1" applyAlignment="1" applyProtection="1">
      <alignment horizontal="center"/>
      <protection hidden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26" fillId="2" borderId="2" xfId="0" applyFont="1" applyFill="1" applyBorder="1" applyAlignment="1">
      <alignment horizontal="left" wrapText="1"/>
    </xf>
    <xf numFmtId="0" fontId="26" fillId="2" borderId="3" xfId="0" applyFont="1" applyFill="1" applyBorder="1" applyAlignment="1">
      <alignment horizontal="left" wrapText="1"/>
    </xf>
    <xf numFmtId="0" fontId="26" fillId="2" borderId="4" xfId="0" applyFont="1" applyFill="1" applyBorder="1" applyAlignment="1">
      <alignment horizontal="left" wrapText="1"/>
    </xf>
    <xf numFmtId="0" fontId="7" fillId="5" borderId="2" xfId="0" applyFont="1" applyFill="1" applyBorder="1" applyAlignment="1">
      <alignment horizontal="left" wrapText="1"/>
    </xf>
    <xf numFmtId="0" fontId="7" fillId="5" borderId="3" xfId="0" applyFont="1" applyFill="1" applyBorder="1" applyAlignment="1">
      <alignment horizontal="left" wrapText="1"/>
    </xf>
    <xf numFmtId="0" fontId="7" fillId="5" borderId="4" xfId="0" applyFont="1" applyFill="1" applyBorder="1" applyAlignment="1">
      <alignment horizontal="left" wrapText="1"/>
    </xf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0" fillId="0" borderId="1" xfId="0" applyFont="1" applyFill="1" applyBorder="1" applyAlignment="1"/>
    <xf numFmtId="0" fontId="0" fillId="0" borderId="1" xfId="0" applyBorder="1" applyAlignment="1">
      <alignment horizontal="right"/>
    </xf>
    <xf numFmtId="16" fontId="0" fillId="0" borderId="1" xfId="0" applyNumberFormat="1" applyBorder="1" applyAlignment="1">
      <alignment horizontal="right"/>
    </xf>
    <xf numFmtId="0" fontId="19" fillId="0" borderId="1" xfId="0" applyFont="1" applyBorder="1"/>
    <xf numFmtId="0" fontId="21" fillId="0" borderId="1" xfId="0" applyFont="1" applyBorder="1"/>
    <xf numFmtId="0" fontId="22" fillId="0" borderId="1" xfId="0" applyFont="1" applyBorder="1" applyAlignment="1">
      <alignment wrapText="1"/>
    </xf>
    <xf numFmtId="0" fontId="22" fillId="0" borderId="1" xfId="0" applyFont="1" applyBorder="1"/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0" fillId="0" borderId="0" xfId="0" applyBorder="1"/>
    <xf numFmtId="0" fontId="23" fillId="0" borderId="0" xfId="0" applyFont="1" applyBorder="1"/>
    <xf numFmtId="0" fontId="23" fillId="0" borderId="0" xfId="0" applyFont="1" applyBorder="1" applyAlignment="1">
      <alignment wrapText="1"/>
    </xf>
    <xf numFmtId="0" fontId="21" fillId="0" borderId="0" xfId="0" applyFont="1" applyBorder="1"/>
    <xf numFmtId="0" fontId="19" fillId="0" borderId="0" xfId="0" applyFont="1" applyBorder="1"/>
    <xf numFmtId="0" fontId="22" fillId="0" borderId="0" xfId="0" applyFont="1" applyBorder="1" applyAlignment="1">
      <alignment wrapText="1"/>
    </xf>
    <xf numFmtId="0" fontId="22" fillId="0" borderId="0" xfId="0" applyFont="1" applyBorder="1"/>
    <xf numFmtId="0" fontId="23" fillId="0" borderId="1" xfId="0" applyFont="1" applyBorder="1" applyAlignment="1">
      <alignment horizontal="left" vertical="top"/>
    </xf>
    <xf numFmtId="0" fontId="0" fillId="2" borderId="1" xfId="0" applyFill="1" applyBorder="1" applyAlignment="1">
      <alignment horizontal="center"/>
    </xf>
    <xf numFmtId="2" fontId="0" fillId="2" borderId="1" xfId="0" applyNumberFormat="1" applyFont="1" applyFill="1" applyBorder="1" applyAlignment="1" applyProtection="1">
      <alignment horizontal="right"/>
      <protection hidden="1"/>
    </xf>
    <xf numFmtId="2" fontId="0" fillId="3" borderId="1" xfId="0" applyNumberFormat="1" applyFont="1" applyFill="1" applyBorder="1" applyAlignment="1"/>
    <xf numFmtId="2" fontId="0" fillId="2" borderId="1" xfId="0" applyNumberFormat="1" applyFont="1" applyFill="1" applyBorder="1" applyAlignment="1" applyProtection="1">
      <protection hidden="1"/>
    </xf>
    <xf numFmtId="2" fontId="0" fillId="2" borderId="1" xfId="0" applyNumberFormat="1" applyFont="1" applyFill="1" applyBorder="1" applyAlignment="1">
      <alignment horizontal="right"/>
    </xf>
    <xf numFmtId="2" fontId="0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165" fontId="0" fillId="0" borderId="0" xfId="5" applyNumberFormat="1" applyFont="1" applyBorder="1" applyAlignment="1">
      <alignment horizontal="center" vertical="center"/>
    </xf>
    <xf numFmtId="0" fontId="0" fillId="3" borderId="1" xfId="0" applyFill="1" applyBorder="1"/>
    <xf numFmtId="2" fontId="0" fillId="3" borderId="1" xfId="0" applyNumberFormat="1" applyFont="1" applyFill="1" applyBorder="1" applyAlignment="1" applyProtection="1">
      <alignment horizontal="right"/>
      <protection hidden="1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3" borderId="2" xfId="0" applyFont="1" applyFill="1" applyBorder="1" applyAlignment="1"/>
    <xf numFmtId="0" fontId="36" fillId="2" borderId="1" xfId="0" applyFont="1" applyFill="1" applyBorder="1" applyAlignment="1"/>
    <xf numFmtId="0" fontId="37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2" fontId="0" fillId="0" borderId="1" xfId="0" applyNumberFormat="1" applyFont="1" applyFill="1" applyBorder="1" applyAlignment="1" applyProtection="1">
      <protection hidden="1"/>
    </xf>
    <xf numFmtId="0" fontId="0" fillId="2" borderId="0" xfId="0" applyFill="1"/>
    <xf numFmtId="165" fontId="0" fillId="0" borderId="0" xfId="5" applyNumberFormat="1" applyFont="1" applyAlignment="1">
      <alignment horizontal="center" vertical="center"/>
    </xf>
    <xf numFmtId="165" fontId="0" fillId="0" borderId="0" xfId="5" applyNumberFormat="1" applyFont="1" applyAlignment="1">
      <alignment horizontal="center" vertical="center"/>
    </xf>
    <xf numFmtId="2" fontId="7" fillId="0" borderId="2" xfId="0" applyNumberFormat="1" applyFont="1" applyFill="1" applyBorder="1" applyAlignment="1" applyProtection="1">
      <alignment horizontal="center"/>
      <protection hidden="1"/>
    </xf>
    <xf numFmtId="2" fontId="7" fillId="0" borderId="3" xfId="0" applyNumberFormat="1" applyFont="1" applyFill="1" applyBorder="1" applyAlignment="1" applyProtection="1">
      <alignment horizontal="center"/>
      <protection hidden="1"/>
    </xf>
    <xf numFmtId="2" fontId="7" fillId="0" borderId="4" xfId="0" applyNumberFormat="1" applyFont="1" applyFill="1" applyBorder="1" applyAlignment="1" applyProtection="1">
      <alignment horizontal="center"/>
      <protection hidden="1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9" fillId="6" borderId="2" xfId="0" applyFont="1" applyFill="1" applyBorder="1" applyAlignment="1">
      <alignment horizontal="left"/>
    </xf>
    <xf numFmtId="0" fontId="9" fillId="6" borderId="3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6" fillId="0" borderId="3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26" fillId="2" borderId="2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0" fontId="26" fillId="2" borderId="4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8" fillId="0" borderId="2" xfId="0" applyFont="1" applyFill="1" applyBorder="1" applyAlignment="1">
      <alignment horizontal="left"/>
    </xf>
    <xf numFmtId="0" fontId="28" fillId="0" borderId="3" xfId="0" applyFont="1" applyFill="1" applyBorder="1" applyAlignment="1">
      <alignment horizontal="left"/>
    </xf>
    <xf numFmtId="0" fontId="28" fillId="0" borderId="4" xfId="0" applyFont="1" applyFill="1" applyBorder="1" applyAlignment="1">
      <alignment horizontal="left"/>
    </xf>
    <xf numFmtId="0" fontId="28" fillId="6" borderId="2" xfId="0" applyFont="1" applyFill="1" applyBorder="1" applyAlignment="1">
      <alignment horizontal="left"/>
    </xf>
    <xf numFmtId="0" fontId="28" fillId="6" borderId="3" xfId="0" applyFont="1" applyFill="1" applyBorder="1" applyAlignment="1">
      <alignment horizontal="left"/>
    </xf>
    <xf numFmtId="0" fontId="28" fillId="6" borderId="4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28" fillId="2" borderId="2" xfId="0" applyFont="1" applyFill="1" applyBorder="1" applyAlignment="1">
      <alignment horizontal="left"/>
    </xf>
    <xf numFmtId="0" fontId="28" fillId="2" borderId="3" xfId="0" applyFont="1" applyFill="1" applyBorder="1" applyAlignment="1">
      <alignment horizontal="left"/>
    </xf>
    <xf numFmtId="0" fontId="28" fillId="2" borderId="4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7" fillId="5" borderId="2" xfId="0" applyFont="1" applyFill="1" applyBorder="1" applyAlignment="1">
      <alignment horizontal="left" wrapText="1"/>
    </xf>
    <xf numFmtId="0" fontId="7" fillId="5" borderId="3" xfId="0" applyFont="1" applyFill="1" applyBorder="1" applyAlignment="1">
      <alignment horizontal="left" wrapText="1"/>
    </xf>
    <xf numFmtId="0" fontId="7" fillId="5" borderId="4" xfId="0" applyFont="1" applyFill="1" applyBorder="1" applyAlignment="1">
      <alignment horizontal="left" wrapText="1"/>
    </xf>
    <xf numFmtId="0" fontId="7" fillId="7" borderId="2" xfId="0" applyFont="1" applyFill="1" applyBorder="1" applyAlignment="1">
      <alignment horizontal="left" wrapText="1"/>
    </xf>
    <xf numFmtId="0" fontId="7" fillId="7" borderId="3" xfId="0" applyFont="1" applyFill="1" applyBorder="1" applyAlignment="1">
      <alignment horizontal="left" wrapText="1"/>
    </xf>
    <xf numFmtId="0" fontId="7" fillId="7" borderId="4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horizontal="left"/>
    </xf>
    <xf numFmtId="0" fontId="7" fillId="11" borderId="3" xfId="0" applyFont="1" applyFill="1" applyBorder="1" applyAlignment="1">
      <alignment horizontal="left"/>
    </xf>
    <xf numFmtId="0" fontId="7" fillId="11" borderId="4" xfId="0" applyFont="1" applyFill="1" applyBorder="1" applyAlignment="1">
      <alignment horizontal="left"/>
    </xf>
    <xf numFmtId="0" fontId="26" fillId="0" borderId="2" xfId="0" applyFont="1" applyBorder="1" applyAlignment="1">
      <alignment horizontal="left" wrapText="1"/>
    </xf>
    <xf numFmtId="0" fontId="26" fillId="0" borderId="3" xfId="0" applyFont="1" applyBorder="1" applyAlignment="1">
      <alignment horizontal="left" wrapText="1"/>
    </xf>
    <xf numFmtId="0" fontId="26" fillId="0" borderId="4" xfId="0" applyFont="1" applyBorder="1" applyAlignment="1">
      <alignment horizontal="left" wrapText="1"/>
    </xf>
    <xf numFmtId="0" fontId="7" fillId="0" borderId="2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wrapText="1"/>
    </xf>
    <xf numFmtId="0" fontId="29" fillId="0" borderId="3" xfId="0" applyFont="1" applyBorder="1" applyAlignment="1">
      <alignment horizontal="left" wrapText="1"/>
    </xf>
    <xf numFmtId="0" fontId="29" fillId="0" borderId="4" xfId="0" applyFont="1" applyBorder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165" fontId="7" fillId="0" borderId="0" xfId="5" applyNumberFormat="1" applyFont="1" applyAlignment="1">
      <alignment horizontal="center" vertical="center"/>
    </xf>
    <xf numFmtId="165" fontId="7" fillId="0" borderId="6" xfId="5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left"/>
    </xf>
    <xf numFmtId="0" fontId="26" fillId="0" borderId="3" xfId="0" applyFont="1" applyFill="1" applyBorder="1" applyAlignment="1">
      <alignment horizontal="left"/>
    </xf>
    <xf numFmtId="0" fontId="26" fillId="0" borderId="4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0" fontId="32" fillId="2" borderId="2" xfId="0" applyFont="1" applyFill="1" applyBorder="1" applyAlignment="1">
      <alignment horizontal="left"/>
    </xf>
    <xf numFmtId="0" fontId="32" fillId="2" borderId="3" xfId="0" applyFont="1" applyFill="1" applyBorder="1" applyAlignment="1">
      <alignment horizontal="left"/>
    </xf>
    <xf numFmtId="0" fontId="32" fillId="2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3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5" fillId="0" borderId="1" xfId="1" applyFill="1" applyBorder="1" applyAlignment="1" applyProtection="1">
      <alignment horizontal="left" wrapText="1"/>
    </xf>
    <xf numFmtId="0" fontId="25" fillId="0" borderId="1" xfId="1" applyBorder="1" applyAlignment="1" applyProtection="1">
      <alignment horizontal="left" wrapText="1"/>
    </xf>
    <xf numFmtId="0" fontId="25" fillId="0" borderId="2" xfId="1" applyFill="1" applyBorder="1" applyAlignment="1" applyProtection="1">
      <alignment horizontal="left" wrapText="1"/>
    </xf>
    <xf numFmtId="0" fontId="25" fillId="0" borderId="3" xfId="1" applyFill="1" applyBorder="1" applyAlignment="1" applyProtection="1">
      <alignment horizontal="left" wrapText="1"/>
    </xf>
    <xf numFmtId="0" fontId="25" fillId="0" borderId="4" xfId="1" applyFill="1" applyBorder="1" applyAlignment="1" applyProtection="1">
      <alignment horizontal="left" wrapText="1"/>
    </xf>
    <xf numFmtId="0" fontId="25" fillId="2" borderId="1" xfId="1" applyFill="1" applyBorder="1" applyAlignment="1" applyProtection="1">
      <alignment horizontal="left"/>
    </xf>
    <xf numFmtId="0" fontId="25" fillId="0" borderId="2" xfId="1" applyBorder="1" applyAlignment="1" applyProtection="1">
      <alignment horizontal="left" wrapText="1"/>
    </xf>
    <xf numFmtId="0" fontId="25" fillId="0" borderId="3" xfId="1" applyBorder="1" applyAlignment="1" applyProtection="1">
      <alignment horizontal="left" wrapText="1"/>
    </xf>
    <xf numFmtId="0" fontId="25" fillId="0" borderId="4" xfId="1" applyBorder="1" applyAlignment="1" applyProtection="1">
      <alignment horizontal="left" wrapText="1"/>
    </xf>
    <xf numFmtId="0" fontId="25" fillId="0" borderId="1" xfId="1" applyFill="1" applyBorder="1" applyAlignment="1" applyProtection="1">
      <alignment wrapText="1"/>
    </xf>
    <xf numFmtId="0" fontId="25" fillId="0" borderId="1" xfId="1" applyFill="1" applyBorder="1" applyAlignment="1" applyProtection="1">
      <alignment horizontal="left"/>
    </xf>
    <xf numFmtId="0" fontId="25" fillId="0" borderId="1" xfId="1" applyBorder="1" applyAlignment="1" applyProtection="1">
      <alignment horizontal="left" vertical="top" wrapText="1"/>
    </xf>
    <xf numFmtId="165" fontId="0" fillId="0" borderId="0" xfId="5" applyNumberFormat="1" applyFont="1" applyAlignment="1">
      <alignment horizontal="center" vertical="center"/>
    </xf>
    <xf numFmtId="165" fontId="0" fillId="0" borderId="6" xfId="5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25" fillId="2" borderId="1" xfId="1" applyFill="1" applyBorder="1" applyAlignment="1" applyProtection="1">
      <alignment horizontal="left" wrapText="1"/>
    </xf>
    <xf numFmtId="0" fontId="25" fillId="0" borderId="1" xfId="1" applyBorder="1" applyAlignment="1" applyProtection="1"/>
    <xf numFmtId="0" fontId="25" fillId="0" borderId="2" xfId="1" applyFill="1" applyBorder="1" applyAlignment="1" applyProtection="1">
      <alignment horizontal="left"/>
    </xf>
    <xf numFmtId="0" fontId="25" fillId="0" borderId="3" xfId="1" applyFill="1" applyBorder="1" applyAlignment="1" applyProtection="1">
      <alignment horizontal="left"/>
    </xf>
    <xf numFmtId="0" fontId="25" fillId="0" borderId="4" xfId="1" applyFill="1" applyBorder="1" applyAlignment="1" applyProtection="1">
      <alignment horizontal="left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2" xfId="0" applyFont="1" applyFill="1" applyBorder="1" applyAlignment="1">
      <alignment horizontal="left" wrapText="1"/>
    </xf>
    <xf numFmtId="0" fontId="0" fillId="2" borderId="3" xfId="0" applyFont="1" applyFill="1" applyBorder="1" applyAlignment="1">
      <alignment horizontal="left" wrapText="1"/>
    </xf>
    <xf numFmtId="0" fontId="0" fillId="2" borderId="4" xfId="0" applyFont="1" applyFill="1" applyBorder="1" applyAlignment="1">
      <alignment horizontal="left" wrapText="1"/>
    </xf>
    <xf numFmtId="0" fontId="30" fillId="0" borderId="0" xfId="1" applyFont="1" applyAlignment="1" applyProtection="1"/>
  </cellXfs>
  <cellStyles count="6">
    <cellStyle name="Гиперссылка" xfId="1" builtinId="8"/>
    <cellStyle name="Обычный" xfId="0" builtinId="0"/>
    <cellStyle name="Обычный 2" xfId="2"/>
    <cellStyle name="Обычный_Лист1" xfId="3"/>
    <cellStyle name="Обычный_Прайс" xfId="4"/>
    <cellStyle name="Финансовый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0</xdr:rowOff>
    </xdr:from>
    <xdr:to>
      <xdr:col>3</xdr:col>
      <xdr:colOff>104775</xdr:colOff>
      <xdr:row>6</xdr:row>
      <xdr:rowOff>38100</xdr:rowOff>
    </xdr:to>
    <xdr:pic>
      <xdr:nvPicPr>
        <xdr:cNvPr id="200712" name="Рисунок 1" descr="D:\User\Desktop\Логотип ТоталСтарГрупп\tsg3_green.svg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10382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23</xdr:row>
      <xdr:rowOff>85725</xdr:rowOff>
    </xdr:to>
    <xdr:pic>
      <xdr:nvPicPr>
        <xdr:cNvPr id="15715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33725" cy="381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1457325</xdr:colOff>
      <xdr:row>24</xdr:row>
      <xdr:rowOff>19050</xdr:rowOff>
    </xdr:to>
    <xdr:pic>
      <xdr:nvPicPr>
        <xdr:cNvPr id="169007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3486150" cy="386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1552575</xdr:colOff>
      <xdr:row>23</xdr:row>
      <xdr:rowOff>104775</xdr:rowOff>
    </xdr:to>
    <xdr:pic>
      <xdr:nvPicPr>
        <xdr:cNvPr id="170031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3581400" cy="381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0</xdr:rowOff>
    </xdr:from>
    <xdr:to>
      <xdr:col>1</xdr:col>
      <xdr:colOff>2733675</xdr:colOff>
      <xdr:row>13</xdr:row>
      <xdr:rowOff>95250</xdr:rowOff>
    </xdr:to>
    <xdr:pic>
      <xdr:nvPicPr>
        <xdr:cNvPr id="171135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0"/>
          <a:ext cx="2390775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2971800</xdr:colOff>
      <xdr:row>17</xdr:row>
      <xdr:rowOff>152400</xdr:rowOff>
    </xdr:to>
    <xdr:pic>
      <xdr:nvPicPr>
        <xdr:cNvPr id="172105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76725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14</xdr:row>
      <xdr:rowOff>152400</xdr:rowOff>
    </xdr:to>
    <xdr:pic>
      <xdr:nvPicPr>
        <xdr:cNvPr id="173096" name="Рисунок 4" descr="Перчатки с рельефным латексом Торро оранжевые, фото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6900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0</xdr:row>
      <xdr:rowOff>0</xdr:rowOff>
    </xdr:from>
    <xdr:to>
      <xdr:col>1</xdr:col>
      <xdr:colOff>2914650</xdr:colOff>
      <xdr:row>11</xdr:row>
      <xdr:rowOff>104775</xdr:rowOff>
    </xdr:to>
    <xdr:pic>
      <xdr:nvPicPr>
        <xdr:cNvPr id="174161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0"/>
          <a:ext cx="18859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1162050</xdr:colOff>
      <xdr:row>11</xdr:row>
      <xdr:rowOff>104775</xdr:rowOff>
    </xdr:to>
    <xdr:pic>
      <xdr:nvPicPr>
        <xdr:cNvPr id="183339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69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</xdr:colOff>
      <xdr:row>0</xdr:row>
      <xdr:rowOff>21167</xdr:rowOff>
    </xdr:from>
    <xdr:to>
      <xdr:col>1</xdr:col>
      <xdr:colOff>1203325</xdr:colOff>
      <xdr:row>19</xdr:row>
      <xdr:rowOff>21167</xdr:rowOff>
    </xdr:to>
    <xdr:pic>
      <xdr:nvPicPr>
        <xdr:cNvPr id="185368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21167"/>
          <a:ext cx="2463800" cy="295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1228725</xdr:colOff>
      <xdr:row>0</xdr:row>
      <xdr:rowOff>0</xdr:rowOff>
    </xdr:from>
    <xdr:to>
      <xdr:col>1</xdr:col>
      <xdr:colOff>4095750</xdr:colOff>
      <xdr:row>19</xdr:row>
      <xdr:rowOff>66675</xdr:rowOff>
    </xdr:to>
    <xdr:pic>
      <xdr:nvPicPr>
        <xdr:cNvPr id="186392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0"/>
          <a:ext cx="2867025" cy="307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1</xdr:row>
      <xdr:rowOff>161925</xdr:rowOff>
    </xdr:from>
    <xdr:to>
      <xdr:col>6</xdr:col>
      <xdr:colOff>476250</xdr:colOff>
      <xdr:row>5</xdr:row>
      <xdr:rowOff>114300</xdr:rowOff>
    </xdr:to>
    <xdr:pic>
      <xdr:nvPicPr>
        <xdr:cNvPr id="201736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327577"/>
          <a:ext cx="2354332" cy="614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1400175</xdr:colOff>
      <xdr:row>0</xdr:row>
      <xdr:rowOff>0</xdr:rowOff>
    </xdr:from>
    <xdr:to>
      <xdr:col>1</xdr:col>
      <xdr:colOff>4476750</xdr:colOff>
      <xdr:row>17</xdr:row>
      <xdr:rowOff>133350</xdr:rowOff>
    </xdr:to>
    <xdr:pic>
      <xdr:nvPicPr>
        <xdr:cNvPr id="196630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3076575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16</xdr:row>
      <xdr:rowOff>142875</xdr:rowOff>
    </xdr:to>
    <xdr:pic>
      <xdr:nvPicPr>
        <xdr:cNvPr id="197669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74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3048000</xdr:colOff>
      <xdr:row>0</xdr:row>
      <xdr:rowOff>0</xdr:rowOff>
    </xdr:from>
    <xdr:to>
      <xdr:col>2</xdr:col>
      <xdr:colOff>57150</xdr:colOff>
      <xdr:row>10</xdr:row>
      <xdr:rowOff>76200</xdr:rowOff>
    </xdr:to>
    <xdr:pic>
      <xdr:nvPicPr>
        <xdr:cNvPr id="198686" name="Рисунок 7" descr="Рукавицы х/б с брезентовым наладонником, фото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0"/>
          <a:ext cx="22288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1228725</xdr:colOff>
      <xdr:row>15</xdr:row>
      <xdr:rowOff>152400</xdr:rowOff>
    </xdr:to>
    <xdr:pic>
      <xdr:nvPicPr>
        <xdr:cNvPr id="199697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33650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27493</xdr:colOff>
      <xdr:row>0</xdr:row>
      <xdr:rowOff>0</xdr:rowOff>
    </xdr:from>
    <xdr:to>
      <xdr:col>1</xdr:col>
      <xdr:colOff>3712847</xdr:colOff>
      <xdr:row>14</xdr:row>
      <xdr:rowOff>21697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93" y="0"/>
          <a:ext cx="4987104" cy="224419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105835</xdr:colOff>
      <xdr:row>2</xdr:row>
      <xdr:rowOff>75038</xdr:rowOff>
    </xdr:from>
    <xdr:to>
      <xdr:col>1</xdr:col>
      <xdr:colOff>750353</xdr:colOff>
      <xdr:row>14</xdr:row>
      <xdr:rowOff>10583</xdr:rowOff>
    </xdr:to>
    <xdr:pic>
      <xdr:nvPicPr>
        <xdr:cNvPr id="3" name="Рисунок 2" descr="Перчатки нитриловые текстурированные голубые, 100 шт (50 пар) LM, фото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5" y="392538"/>
          <a:ext cx="1946268" cy="1840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0</xdr:row>
      <xdr:rowOff>0</xdr:rowOff>
    </xdr:from>
    <xdr:to>
      <xdr:col>2</xdr:col>
      <xdr:colOff>2743200</xdr:colOff>
      <xdr:row>14</xdr:row>
      <xdr:rowOff>66675</xdr:rowOff>
    </xdr:to>
    <xdr:pic>
      <xdr:nvPicPr>
        <xdr:cNvPr id="202769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0"/>
          <a:ext cx="2609850" cy="23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2657475</xdr:colOff>
      <xdr:row>22</xdr:row>
      <xdr:rowOff>76200</xdr:rowOff>
    </xdr:to>
    <xdr:pic>
      <xdr:nvPicPr>
        <xdr:cNvPr id="20378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4714875" cy="3552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1</xdr:col>
      <xdr:colOff>1800225</xdr:colOff>
      <xdr:row>18</xdr:row>
      <xdr:rowOff>76200</xdr:rowOff>
    </xdr:to>
    <xdr:pic>
      <xdr:nvPicPr>
        <xdr:cNvPr id="204808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3152775" cy="297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1362075</xdr:colOff>
      <xdr:row>17</xdr:row>
      <xdr:rowOff>123825</xdr:rowOff>
    </xdr:to>
    <xdr:pic>
      <xdr:nvPicPr>
        <xdr:cNvPr id="20583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743200" cy="287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1866900</xdr:colOff>
      <xdr:row>23</xdr:row>
      <xdr:rowOff>76200</xdr:rowOff>
    </xdr:to>
    <xdr:pic>
      <xdr:nvPicPr>
        <xdr:cNvPr id="206856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3486150" cy="379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981075</xdr:colOff>
      <xdr:row>23</xdr:row>
      <xdr:rowOff>57150</xdr:rowOff>
    </xdr:to>
    <xdr:pic>
      <xdr:nvPicPr>
        <xdr:cNvPr id="20788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67100" cy="3781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914400</xdr:colOff>
      <xdr:row>19</xdr:row>
      <xdr:rowOff>152400</xdr:rowOff>
    </xdr:to>
    <xdr:pic>
      <xdr:nvPicPr>
        <xdr:cNvPr id="20891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3048000" cy="322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365"/>
  <sheetViews>
    <sheetView topLeftCell="A95" zoomScaleNormal="100" workbookViewId="0">
      <selection activeCell="C17" sqref="C17:G17"/>
    </sheetView>
  </sheetViews>
  <sheetFormatPr defaultRowHeight="12.75" x14ac:dyDescent="0.2"/>
  <cols>
    <col min="1" max="1" width="12.7109375" style="9" customWidth="1"/>
    <col min="2" max="2" width="8.42578125" style="1" customWidth="1"/>
    <col min="3" max="3" width="7.7109375" customWidth="1"/>
    <col min="4" max="4" width="11.28515625" customWidth="1"/>
    <col min="5" max="6" width="11.42578125" customWidth="1"/>
    <col min="7" max="7" width="59.85546875" customWidth="1"/>
    <col min="8" max="8" width="6.85546875" style="1" customWidth="1"/>
    <col min="9" max="9" width="13" style="7" customWidth="1"/>
    <col min="10" max="10" width="12.85546875" style="7" customWidth="1"/>
    <col min="11" max="11" width="12.7109375" style="14" bestFit="1" customWidth="1"/>
    <col min="12" max="12" width="8.140625" style="13" customWidth="1"/>
  </cols>
  <sheetData>
    <row r="1" spans="1:15" ht="15" x14ac:dyDescent="0.2">
      <c r="A1" s="15"/>
      <c r="B1" s="241"/>
      <c r="C1" s="241"/>
      <c r="D1" s="234" t="s">
        <v>489</v>
      </c>
      <c r="E1" s="235"/>
      <c r="F1" s="235"/>
      <c r="G1" s="235"/>
      <c r="H1" s="235"/>
      <c r="I1" s="235"/>
      <c r="J1" s="235"/>
      <c r="K1" s="239"/>
      <c r="L1" s="16"/>
      <c r="M1" s="17"/>
      <c r="N1" s="17"/>
      <c r="O1" s="17"/>
    </row>
    <row r="2" spans="1:15" ht="15" x14ac:dyDescent="0.2">
      <c r="A2" s="15"/>
      <c r="B2" s="241"/>
      <c r="C2" s="241"/>
      <c r="D2" s="235"/>
      <c r="E2" s="235"/>
      <c r="F2" s="235"/>
      <c r="G2" s="235"/>
      <c r="H2" s="235"/>
      <c r="I2" s="235"/>
      <c r="J2" s="235"/>
      <c r="K2" s="239"/>
      <c r="L2" s="18"/>
      <c r="M2" s="17"/>
      <c r="N2" s="17"/>
      <c r="O2" s="17"/>
    </row>
    <row r="3" spans="1:15" ht="15" x14ac:dyDescent="0.2">
      <c r="A3" s="15"/>
      <c r="B3" s="241"/>
      <c r="C3" s="241"/>
      <c r="D3" s="235"/>
      <c r="E3" s="235"/>
      <c r="F3" s="235"/>
      <c r="G3" s="235"/>
      <c r="H3" s="235"/>
      <c r="I3" s="235"/>
      <c r="J3" s="235"/>
      <c r="K3" s="239"/>
      <c r="L3" s="16"/>
      <c r="M3" s="17"/>
      <c r="N3" s="17"/>
      <c r="O3" s="17"/>
    </row>
    <row r="4" spans="1:15" ht="15" x14ac:dyDescent="0.2">
      <c r="A4" s="15"/>
      <c r="B4" s="241"/>
      <c r="C4" s="241"/>
      <c r="D4" s="235"/>
      <c r="E4" s="235"/>
      <c r="F4" s="235"/>
      <c r="G4" s="235"/>
      <c r="H4" s="235"/>
      <c r="I4" s="235"/>
      <c r="J4" s="235"/>
      <c r="K4" s="239"/>
      <c r="L4" s="16"/>
      <c r="M4" s="17"/>
      <c r="N4" s="17"/>
      <c r="O4" s="17"/>
    </row>
    <row r="5" spans="1:15" ht="15" x14ac:dyDescent="0.2">
      <c r="A5" s="15"/>
      <c r="B5" s="241"/>
      <c r="C5" s="241"/>
      <c r="D5" s="235"/>
      <c r="E5" s="235"/>
      <c r="F5" s="235"/>
      <c r="G5" s="235"/>
      <c r="H5" s="235"/>
      <c r="I5" s="235"/>
      <c r="J5" s="235"/>
      <c r="K5" s="239"/>
      <c r="L5" s="16"/>
      <c r="M5" s="17"/>
      <c r="N5" s="17"/>
      <c r="O5" s="17"/>
    </row>
    <row r="6" spans="1:15" ht="15" x14ac:dyDescent="0.2">
      <c r="A6" s="15"/>
      <c r="B6" s="241"/>
      <c r="C6" s="241"/>
      <c r="D6" s="235"/>
      <c r="E6" s="235"/>
      <c r="F6" s="235"/>
      <c r="G6" s="235"/>
      <c r="H6" s="235"/>
      <c r="I6" s="235"/>
      <c r="J6" s="235"/>
      <c r="K6" s="239"/>
      <c r="L6" s="16"/>
      <c r="M6" s="17"/>
      <c r="N6" s="17"/>
      <c r="O6" s="17"/>
    </row>
    <row r="7" spans="1:15" ht="15" x14ac:dyDescent="0.2">
      <c r="A7" s="15"/>
      <c r="B7" s="241"/>
      <c r="C7" s="241"/>
      <c r="D7" s="235"/>
      <c r="E7" s="235"/>
      <c r="F7" s="235"/>
      <c r="G7" s="235"/>
      <c r="H7" s="235"/>
      <c r="I7" s="235"/>
      <c r="J7" s="235"/>
      <c r="K7" s="240"/>
      <c r="L7" s="16"/>
      <c r="M7" s="17"/>
      <c r="N7" s="17"/>
      <c r="O7" s="17"/>
    </row>
    <row r="8" spans="1:15" ht="60" x14ac:dyDescent="0.2">
      <c r="A8" s="15"/>
      <c r="B8" s="19" t="s">
        <v>0</v>
      </c>
      <c r="C8" s="242" t="s">
        <v>1</v>
      </c>
      <c r="D8" s="243"/>
      <c r="E8" s="243"/>
      <c r="F8" s="243"/>
      <c r="G8" s="244"/>
      <c r="H8" s="20" t="s">
        <v>3</v>
      </c>
      <c r="I8" s="21" t="s">
        <v>2</v>
      </c>
      <c r="J8" s="21" t="s">
        <v>4</v>
      </c>
      <c r="K8" s="22" t="s">
        <v>215</v>
      </c>
      <c r="L8" s="16"/>
      <c r="M8" s="17"/>
      <c r="N8" s="17"/>
      <c r="O8" s="17"/>
    </row>
    <row r="9" spans="1:15" ht="15.75" x14ac:dyDescent="0.25">
      <c r="A9" s="15"/>
      <c r="B9" s="23"/>
      <c r="C9" s="180" t="s">
        <v>15</v>
      </c>
      <c r="D9" s="181"/>
      <c r="E9" s="181"/>
      <c r="F9" s="181"/>
      <c r="G9" s="182"/>
      <c r="H9" s="23"/>
      <c r="I9" s="23"/>
      <c r="J9" s="23"/>
      <c r="K9" s="24"/>
      <c r="L9" s="16"/>
      <c r="M9" s="17"/>
      <c r="N9" s="17"/>
      <c r="O9" s="17"/>
    </row>
    <row r="10" spans="1:15" ht="15" x14ac:dyDescent="0.2">
      <c r="A10" s="15" t="s">
        <v>362</v>
      </c>
      <c r="B10" s="25">
        <v>1</v>
      </c>
      <c r="C10" s="201" t="s">
        <v>192</v>
      </c>
      <c r="D10" s="202"/>
      <c r="E10" s="202"/>
      <c r="F10" s="202"/>
      <c r="G10" s="203"/>
      <c r="H10" s="25" t="s">
        <v>5</v>
      </c>
      <c r="I10" s="27">
        <f>K10+K10*10%</f>
        <v>3.7399999999999998</v>
      </c>
      <c r="J10" s="28">
        <f>K10+K10*5%</f>
        <v>3.57</v>
      </c>
      <c r="K10" s="29">
        <v>3.4</v>
      </c>
      <c r="L10" s="16">
        <v>0.78600000000000003</v>
      </c>
      <c r="M10" s="17"/>
      <c r="N10" s="17"/>
      <c r="O10" s="17"/>
    </row>
    <row r="11" spans="1:15" ht="15" x14ac:dyDescent="0.2">
      <c r="A11" s="15" t="s">
        <v>363</v>
      </c>
      <c r="B11" s="25">
        <v>2</v>
      </c>
      <c r="C11" s="201" t="s">
        <v>360</v>
      </c>
      <c r="D11" s="202"/>
      <c r="E11" s="202"/>
      <c r="F11" s="202"/>
      <c r="G11" s="203"/>
      <c r="H11" s="25" t="s">
        <v>5</v>
      </c>
      <c r="I11" s="27">
        <f>K11+K11*10%</f>
        <v>3.6850000000000001</v>
      </c>
      <c r="J11" s="28">
        <f>K11+K11*5%</f>
        <v>3.5175000000000001</v>
      </c>
      <c r="K11" s="29">
        <v>3.35</v>
      </c>
      <c r="L11" s="16">
        <v>0.78600000000000003</v>
      </c>
      <c r="M11" s="17"/>
      <c r="N11" s="17"/>
      <c r="O11" s="17"/>
    </row>
    <row r="12" spans="1:15" ht="15" x14ac:dyDescent="0.2">
      <c r="A12" s="15" t="s">
        <v>364</v>
      </c>
      <c r="B12" s="25">
        <v>3</v>
      </c>
      <c r="C12" s="201" t="s">
        <v>361</v>
      </c>
      <c r="D12" s="202"/>
      <c r="E12" s="202"/>
      <c r="F12" s="202"/>
      <c r="G12" s="203"/>
      <c r="H12" s="25" t="s">
        <v>5</v>
      </c>
      <c r="I12" s="27">
        <v>5.3</v>
      </c>
      <c r="J12" s="28">
        <v>5.05</v>
      </c>
      <c r="K12" s="29">
        <v>4.8</v>
      </c>
      <c r="L12" s="16">
        <v>1.0329999999999999</v>
      </c>
      <c r="M12" s="17"/>
      <c r="N12" s="17"/>
      <c r="O12" s="17"/>
    </row>
    <row r="13" spans="1:15" ht="15" x14ac:dyDescent="0.2">
      <c r="A13" s="15" t="s">
        <v>392</v>
      </c>
      <c r="B13" s="25">
        <v>4</v>
      </c>
      <c r="C13" s="201" t="s">
        <v>69</v>
      </c>
      <c r="D13" s="202"/>
      <c r="E13" s="202"/>
      <c r="F13" s="202"/>
      <c r="G13" s="203"/>
      <c r="H13" s="25" t="s">
        <v>5</v>
      </c>
      <c r="I13" s="27">
        <v>5.4</v>
      </c>
      <c r="J13" s="28">
        <v>5.14</v>
      </c>
      <c r="K13" s="29">
        <v>4.8899999999999997</v>
      </c>
      <c r="L13" s="30">
        <v>1.0329999999999999</v>
      </c>
      <c r="M13" s="17"/>
      <c r="N13" s="17"/>
      <c r="O13" s="17"/>
    </row>
    <row r="14" spans="1:15" ht="14.25" customHeight="1" x14ac:dyDescent="0.2">
      <c r="A14" s="15" t="s">
        <v>195</v>
      </c>
      <c r="B14" s="25">
        <v>5</v>
      </c>
      <c r="C14" s="201" t="s">
        <v>6</v>
      </c>
      <c r="D14" s="202"/>
      <c r="E14" s="202"/>
      <c r="F14" s="202"/>
      <c r="G14" s="203"/>
      <c r="H14" s="25" t="s">
        <v>5</v>
      </c>
      <c r="I14" s="27">
        <v>4.4000000000000004</v>
      </c>
      <c r="J14" s="28">
        <v>4.1900000000000004</v>
      </c>
      <c r="K14" s="29">
        <v>3.99</v>
      </c>
      <c r="L14" s="30">
        <v>1.018</v>
      </c>
      <c r="M14" s="17"/>
      <c r="N14" s="17"/>
      <c r="O14" s="17"/>
    </row>
    <row r="15" spans="1:15" ht="14.25" customHeight="1" x14ac:dyDescent="0.2">
      <c r="A15" s="15"/>
      <c r="B15" s="25">
        <v>6</v>
      </c>
      <c r="C15" s="201" t="s">
        <v>673</v>
      </c>
      <c r="D15" s="202"/>
      <c r="E15" s="202"/>
      <c r="F15" s="202"/>
      <c r="G15" s="203"/>
      <c r="H15" s="25" t="s">
        <v>5</v>
      </c>
      <c r="I15" s="27">
        <v>4.12</v>
      </c>
      <c r="J15" s="28">
        <v>3.63</v>
      </c>
      <c r="K15" s="29">
        <v>3.3</v>
      </c>
      <c r="L15" s="30"/>
      <c r="M15" s="17"/>
      <c r="N15" s="17"/>
      <c r="O15" s="17"/>
    </row>
    <row r="16" spans="1:15" ht="15" x14ac:dyDescent="0.2">
      <c r="A16" s="15" t="s">
        <v>197</v>
      </c>
      <c r="B16" s="25">
        <v>7</v>
      </c>
      <c r="C16" s="201" t="s">
        <v>7</v>
      </c>
      <c r="D16" s="202"/>
      <c r="E16" s="202"/>
      <c r="F16" s="202"/>
      <c r="G16" s="203"/>
      <c r="H16" s="25" t="s">
        <v>5</v>
      </c>
      <c r="I16" s="27">
        <v>3.21</v>
      </c>
      <c r="J16" s="28">
        <v>3.06</v>
      </c>
      <c r="K16" s="29">
        <v>2.9</v>
      </c>
      <c r="L16" s="30">
        <v>0.754</v>
      </c>
      <c r="M16" s="17"/>
      <c r="N16" s="17"/>
      <c r="O16" s="17"/>
    </row>
    <row r="17" spans="1:15" ht="15" x14ac:dyDescent="0.2">
      <c r="A17" s="15" t="s">
        <v>196</v>
      </c>
      <c r="B17" s="25">
        <v>8</v>
      </c>
      <c r="C17" s="236" t="s">
        <v>8</v>
      </c>
      <c r="D17" s="237"/>
      <c r="E17" s="237"/>
      <c r="F17" s="237"/>
      <c r="G17" s="238"/>
      <c r="H17" s="31" t="s">
        <v>5</v>
      </c>
      <c r="I17" s="32">
        <v>4.5</v>
      </c>
      <c r="J17" s="33">
        <v>4.29</v>
      </c>
      <c r="K17" s="34">
        <v>4.09</v>
      </c>
      <c r="L17" s="30">
        <v>0.98899999999999999</v>
      </c>
      <c r="M17" s="17"/>
      <c r="N17" s="17"/>
      <c r="O17" s="17"/>
    </row>
    <row r="18" spans="1:15" ht="15" x14ac:dyDescent="0.2">
      <c r="A18" s="15" t="s">
        <v>198</v>
      </c>
      <c r="B18" s="25">
        <v>9</v>
      </c>
      <c r="C18" s="236" t="s">
        <v>9</v>
      </c>
      <c r="D18" s="237"/>
      <c r="E18" s="237"/>
      <c r="F18" s="237"/>
      <c r="G18" s="238"/>
      <c r="H18" s="31" t="s">
        <v>5</v>
      </c>
      <c r="I18" s="32">
        <v>4.5</v>
      </c>
      <c r="J18" s="33">
        <v>4.29</v>
      </c>
      <c r="K18" s="34">
        <v>4.09</v>
      </c>
      <c r="L18" s="30">
        <v>1.018</v>
      </c>
      <c r="M18" s="17"/>
      <c r="N18" s="17"/>
      <c r="O18" s="17"/>
    </row>
    <row r="19" spans="1:15" ht="15" x14ac:dyDescent="0.2">
      <c r="A19" s="15" t="s">
        <v>199</v>
      </c>
      <c r="B19" s="25">
        <v>10</v>
      </c>
      <c r="C19" s="236" t="s">
        <v>10</v>
      </c>
      <c r="D19" s="237"/>
      <c r="E19" s="237"/>
      <c r="F19" s="237"/>
      <c r="G19" s="238"/>
      <c r="H19" s="31" t="s">
        <v>5</v>
      </c>
      <c r="I19" s="32">
        <v>4.91</v>
      </c>
      <c r="J19" s="33">
        <v>4.6900000000000004</v>
      </c>
      <c r="K19" s="34">
        <v>4.47</v>
      </c>
      <c r="L19" s="30">
        <v>1.165</v>
      </c>
      <c r="M19" s="17"/>
      <c r="N19" s="17"/>
      <c r="O19" s="17"/>
    </row>
    <row r="20" spans="1:15" ht="15" x14ac:dyDescent="0.2">
      <c r="A20" s="15" t="s">
        <v>200</v>
      </c>
      <c r="B20" s="25">
        <v>11</v>
      </c>
      <c r="C20" s="236" t="s">
        <v>11</v>
      </c>
      <c r="D20" s="237"/>
      <c r="E20" s="237"/>
      <c r="F20" s="237"/>
      <c r="G20" s="238"/>
      <c r="H20" s="31" t="s">
        <v>5</v>
      </c>
      <c r="I20" s="32">
        <v>4.5999999999999996</v>
      </c>
      <c r="J20" s="33">
        <v>4.38</v>
      </c>
      <c r="K20" s="34">
        <v>4.17</v>
      </c>
      <c r="L20" s="30">
        <v>1.018</v>
      </c>
      <c r="M20" s="17"/>
      <c r="N20" s="17"/>
      <c r="O20" s="17"/>
    </row>
    <row r="21" spans="1:15" ht="15" x14ac:dyDescent="0.2">
      <c r="A21" s="15" t="s">
        <v>201</v>
      </c>
      <c r="B21" s="25">
        <v>12</v>
      </c>
      <c r="C21" s="236" t="s">
        <v>12</v>
      </c>
      <c r="D21" s="237"/>
      <c r="E21" s="237"/>
      <c r="F21" s="237"/>
      <c r="G21" s="238"/>
      <c r="H21" s="31" t="s">
        <v>5</v>
      </c>
      <c r="I21" s="32">
        <v>4.91</v>
      </c>
      <c r="J21" s="33">
        <v>4.6900000000000004</v>
      </c>
      <c r="K21" s="34">
        <v>4.47</v>
      </c>
      <c r="L21" s="30">
        <v>1.165</v>
      </c>
      <c r="M21" s="17"/>
      <c r="N21" s="17"/>
      <c r="O21" s="17"/>
    </row>
    <row r="22" spans="1:15" ht="15" x14ac:dyDescent="0.2">
      <c r="A22" s="15" t="s">
        <v>202</v>
      </c>
      <c r="B22" s="25">
        <v>13</v>
      </c>
      <c r="C22" s="201" t="s">
        <v>13</v>
      </c>
      <c r="D22" s="202"/>
      <c r="E22" s="202"/>
      <c r="F22" s="202"/>
      <c r="G22" s="203"/>
      <c r="H22" s="25" t="s">
        <v>5</v>
      </c>
      <c r="I22" s="27">
        <v>4.2</v>
      </c>
      <c r="J22" s="35">
        <v>4.01</v>
      </c>
      <c r="K22" s="36">
        <v>3.82</v>
      </c>
      <c r="L22" s="30">
        <v>1.018</v>
      </c>
      <c r="M22" s="17"/>
      <c r="N22" s="17"/>
      <c r="O22" s="17"/>
    </row>
    <row r="23" spans="1:15" ht="15" x14ac:dyDescent="0.2">
      <c r="A23" s="15" t="s">
        <v>203</v>
      </c>
      <c r="B23" s="25">
        <v>14</v>
      </c>
      <c r="C23" s="236" t="s">
        <v>14</v>
      </c>
      <c r="D23" s="237"/>
      <c r="E23" s="237"/>
      <c r="F23" s="237"/>
      <c r="G23" s="238"/>
      <c r="H23" s="31" t="s">
        <v>5</v>
      </c>
      <c r="I23" s="32">
        <v>6</v>
      </c>
      <c r="J23" s="33">
        <v>5.71</v>
      </c>
      <c r="K23" s="34">
        <v>5.44</v>
      </c>
      <c r="L23" s="30">
        <v>1.165</v>
      </c>
      <c r="M23" s="17"/>
      <c r="N23" s="17"/>
      <c r="O23" s="17"/>
    </row>
    <row r="24" spans="1:15" ht="15" x14ac:dyDescent="0.2">
      <c r="A24" s="15" t="s">
        <v>204</v>
      </c>
      <c r="B24" s="25">
        <v>15</v>
      </c>
      <c r="C24" s="201" t="s">
        <v>148</v>
      </c>
      <c r="D24" s="202"/>
      <c r="E24" s="202"/>
      <c r="F24" s="202"/>
      <c r="G24" s="203"/>
      <c r="H24" s="25" t="s">
        <v>5</v>
      </c>
      <c r="I24" s="27">
        <v>2.4300000000000002</v>
      </c>
      <c r="J24" s="35">
        <v>2.31</v>
      </c>
      <c r="K24" s="36">
        <v>2.2000000000000002</v>
      </c>
      <c r="L24" s="30">
        <v>0.378</v>
      </c>
      <c r="M24" s="17"/>
      <c r="N24" s="17"/>
      <c r="O24" s="17"/>
    </row>
    <row r="25" spans="1:15" ht="15" x14ac:dyDescent="0.2">
      <c r="A25" s="15" t="s">
        <v>389</v>
      </c>
      <c r="B25" s="25">
        <v>16</v>
      </c>
      <c r="C25" s="110" t="s">
        <v>388</v>
      </c>
      <c r="D25" s="111"/>
      <c r="E25" s="111"/>
      <c r="F25" s="111"/>
      <c r="G25" s="112"/>
      <c r="H25" s="25" t="s">
        <v>5</v>
      </c>
      <c r="I25" s="27">
        <v>3.75</v>
      </c>
      <c r="J25" s="35">
        <v>3.57</v>
      </c>
      <c r="K25" s="36">
        <v>3.4</v>
      </c>
      <c r="L25" s="30">
        <v>0.378</v>
      </c>
      <c r="M25" s="17"/>
      <c r="N25" s="17"/>
      <c r="O25" s="17"/>
    </row>
    <row r="26" spans="1:15" ht="15" x14ac:dyDescent="0.2">
      <c r="A26" s="15"/>
      <c r="B26" s="25">
        <v>17</v>
      </c>
      <c r="C26" s="201" t="s">
        <v>702</v>
      </c>
      <c r="D26" s="202"/>
      <c r="E26" s="202"/>
      <c r="F26" s="202"/>
      <c r="G26" s="203"/>
      <c r="H26" s="25" t="s">
        <v>5</v>
      </c>
      <c r="I26" s="27">
        <v>2.31</v>
      </c>
      <c r="J26" s="35">
        <v>2.2000000000000002</v>
      </c>
      <c r="K26" s="36">
        <v>2.2999999999999998</v>
      </c>
      <c r="L26" s="30"/>
      <c r="M26" s="17"/>
      <c r="N26" s="17"/>
      <c r="O26" s="17"/>
    </row>
    <row r="27" spans="1:15" ht="15" x14ac:dyDescent="0.2">
      <c r="A27" s="15" t="s">
        <v>393</v>
      </c>
      <c r="B27" s="25">
        <v>18</v>
      </c>
      <c r="C27" s="201" t="s">
        <v>25</v>
      </c>
      <c r="D27" s="202"/>
      <c r="E27" s="202"/>
      <c r="F27" s="202"/>
      <c r="G27" s="203"/>
      <c r="H27" s="25" t="s">
        <v>5</v>
      </c>
      <c r="I27" s="27">
        <v>3.2</v>
      </c>
      <c r="J27" s="35">
        <v>3</v>
      </c>
      <c r="K27" s="37">
        <v>2.72</v>
      </c>
      <c r="L27" s="16"/>
      <c r="M27" s="17"/>
      <c r="N27" s="17"/>
      <c r="O27" s="17"/>
    </row>
    <row r="28" spans="1:15" ht="15.75" x14ac:dyDescent="0.25">
      <c r="A28" s="15"/>
      <c r="B28" s="23"/>
      <c r="C28" s="180" t="s">
        <v>26</v>
      </c>
      <c r="D28" s="181"/>
      <c r="E28" s="181"/>
      <c r="F28" s="181"/>
      <c r="G28" s="182"/>
      <c r="H28" s="23"/>
      <c r="I28" s="23"/>
      <c r="J28" s="23"/>
      <c r="K28" s="38"/>
      <c r="L28" s="16"/>
      <c r="M28" s="17"/>
      <c r="N28" s="17"/>
      <c r="O28" s="17"/>
    </row>
    <row r="29" spans="1:15" ht="15.75" x14ac:dyDescent="0.25">
      <c r="A29" s="15" t="s">
        <v>213</v>
      </c>
      <c r="B29" s="25">
        <v>1</v>
      </c>
      <c r="C29" s="201" t="s">
        <v>490</v>
      </c>
      <c r="D29" s="202"/>
      <c r="E29" s="202"/>
      <c r="F29" s="202"/>
      <c r="G29" s="203"/>
      <c r="H29" s="25" t="s">
        <v>16</v>
      </c>
      <c r="I29" s="27">
        <f>K29+K29*25%</f>
        <v>0.63749999999999996</v>
      </c>
      <c r="J29" s="35">
        <f>K29+K29*10%</f>
        <v>0.56100000000000005</v>
      </c>
      <c r="K29" s="39">
        <v>0.51</v>
      </c>
      <c r="L29" s="16">
        <v>0.14299999999999999</v>
      </c>
      <c r="M29" s="17"/>
      <c r="N29" s="17"/>
      <c r="O29" s="17"/>
    </row>
    <row r="30" spans="1:15" ht="15.75" x14ac:dyDescent="0.25">
      <c r="A30" s="15" t="s">
        <v>205</v>
      </c>
      <c r="B30" s="25">
        <v>2</v>
      </c>
      <c r="C30" s="201" t="s">
        <v>491</v>
      </c>
      <c r="D30" s="202"/>
      <c r="E30" s="202"/>
      <c r="F30" s="202"/>
      <c r="G30" s="203"/>
      <c r="H30" s="25" t="s">
        <v>16</v>
      </c>
      <c r="I30" s="27">
        <f t="shared" ref="I30:I37" si="0">K30+K30*25%</f>
        <v>0.83750000000000002</v>
      </c>
      <c r="J30" s="35">
        <f t="shared" ref="J30:J37" si="1">K30+K30*10%</f>
        <v>0.7370000000000001</v>
      </c>
      <c r="K30" s="39">
        <v>0.67</v>
      </c>
      <c r="L30" s="16">
        <v>0.14299999999999999</v>
      </c>
      <c r="M30" s="17"/>
      <c r="N30" s="17"/>
      <c r="O30" s="17"/>
    </row>
    <row r="31" spans="1:15" ht="15.75" x14ac:dyDescent="0.25">
      <c r="A31" s="15" t="s">
        <v>214</v>
      </c>
      <c r="B31" s="25">
        <v>3</v>
      </c>
      <c r="C31" s="201" t="s">
        <v>492</v>
      </c>
      <c r="D31" s="202"/>
      <c r="E31" s="202"/>
      <c r="F31" s="202"/>
      <c r="G31" s="203"/>
      <c r="H31" s="25" t="s">
        <v>16</v>
      </c>
      <c r="I31" s="27">
        <f t="shared" si="0"/>
        <v>0.65</v>
      </c>
      <c r="J31" s="35">
        <f t="shared" si="1"/>
        <v>0.57200000000000006</v>
      </c>
      <c r="K31" s="39">
        <v>0.52</v>
      </c>
      <c r="L31" s="40">
        <v>0.14599999999999999</v>
      </c>
      <c r="M31" s="17"/>
      <c r="N31" s="17"/>
      <c r="O31" s="17"/>
    </row>
    <row r="32" spans="1:15" ht="15.75" x14ac:dyDescent="0.25">
      <c r="A32" s="15" t="s">
        <v>209</v>
      </c>
      <c r="B32" s="25">
        <v>4</v>
      </c>
      <c r="C32" s="201" t="s">
        <v>493</v>
      </c>
      <c r="D32" s="202"/>
      <c r="E32" s="202"/>
      <c r="F32" s="202"/>
      <c r="G32" s="203"/>
      <c r="H32" s="25" t="s">
        <v>16</v>
      </c>
      <c r="I32" s="27">
        <f t="shared" si="0"/>
        <v>0.8125</v>
      </c>
      <c r="J32" s="35">
        <f t="shared" si="1"/>
        <v>0.71500000000000008</v>
      </c>
      <c r="K32" s="39">
        <v>0.65</v>
      </c>
      <c r="L32" s="40">
        <v>0.14599999999999999</v>
      </c>
      <c r="M32" s="17"/>
      <c r="N32" s="17"/>
      <c r="O32" s="17"/>
    </row>
    <row r="33" spans="1:15" ht="15" customHeight="1" x14ac:dyDescent="0.2">
      <c r="A33" s="15" t="s">
        <v>210</v>
      </c>
      <c r="B33" s="25">
        <v>5</v>
      </c>
      <c r="C33" s="189" t="s">
        <v>494</v>
      </c>
      <c r="D33" s="190"/>
      <c r="E33" s="190"/>
      <c r="F33" s="190"/>
      <c r="G33" s="191"/>
      <c r="H33" s="25" t="s">
        <v>16</v>
      </c>
      <c r="I33" s="27">
        <v>1.3</v>
      </c>
      <c r="J33" s="35">
        <v>1.1499999999999999</v>
      </c>
      <c r="K33" s="37">
        <v>1.1000000000000001</v>
      </c>
      <c r="L33" s="40"/>
      <c r="M33" s="17"/>
      <c r="N33" s="17"/>
      <c r="O33" s="17"/>
    </row>
    <row r="34" spans="1:15" ht="15" customHeight="1" x14ac:dyDescent="0.2">
      <c r="A34" s="15" t="s">
        <v>207</v>
      </c>
      <c r="B34" s="25">
        <v>6</v>
      </c>
      <c r="C34" s="189" t="s">
        <v>495</v>
      </c>
      <c r="D34" s="190"/>
      <c r="E34" s="190"/>
      <c r="F34" s="190"/>
      <c r="G34" s="191"/>
      <c r="H34" s="25" t="s">
        <v>16</v>
      </c>
      <c r="I34" s="27">
        <v>0.53</v>
      </c>
      <c r="J34" s="35">
        <v>0.47</v>
      </c>
      <c r="K34" s="37">
        <v>0.45</v>
      </c>
      <c r="L34" s="40"/>
      <c r="M34" s="17"/>
      <c r="N34" s="17"/>
      <c r="O34" s="17"/>
    </row>
    <row r="35" spans="1:15" ht="15.75" x14ac:dyDescent="0.25">
      <c r="A35" s="15" t="s">
        <v>208</v>
      </c>
      <c r="B35" s="25">
        <v>7</v>
      </c>
      <c r="C35" s="201" t="s">
        <v>496</v>
      </c>
      <c r="D35" s="202"/>
      <c r="E35" s="202"/>
      <c r="F35" s="202"/>
      <c r="G35" s="203"/>
      <c r="H35" s="25" t="s">
        <v>16</v>
      </c>
      <c r="I35" s="27">
        <v>0.7</v>
      </c>
      <c r="J35" s="35">
        <v>0.62</v>
      </c>
      <c r="K35" s="37">
        <v>0.59</v>
      </c>
      <c r="L35" s="40"/>
      <c r="M35" s="17"/>
      <c r="N35" s="17"/>
      <c r="O35" s="17"/>
    </row>
    <row r="36" spans="1:15" ht="15" x14ac:dyDescent="0.2">
      <c r="A36" s="15" t="s">
        <v>211</v>
      </c>
      <c r="B36" s="25">
        <v>8</v>
      </c>
      <c r="C36" s="201" t="s">
        <v>676</v>
      </c>
      <c r="D36" s="202"/>
      <c r="E36" s="202"/>
      <c r="F36" s="202"/>
      <c r="G36" s="203"/>
      <c r="H36" s="25" t="s">
        <v>16</v>
      </c>
      <c r="I36" s="27">
        <f t="shared" si="0"/>
        <v>0.47499999999999998</v>
      </c>
      <c r="J36" s="35">
        <f t="shared" si="1"/>
        <v>0.41800000000000004</v>
      </c>
      <c r="K36" s="37">
        <v>0.38</v>
      </c>
      <c r="L36" s="40">
        <v>9.0999999999999998E-2</v>
      </c>
      <c r="M36" s="17"/>
      <c r="N36" s="17"/>
      <c r="O36" s="17"/>
    </row>
    <row r="37" spans="1:15" ht="15" x14ac:dyDescent="0.2">
      <c r="A37" s="15" t="s">
        <v>206</v>
      </c>
      <c r="B37" s="25">
        <v>9</v>
      </c>
      <c r="C37" s="201" t="s">
        <v>675</v>
      </c>
      <c r="D37" s="202"/>
      <c r="E37" s="202"/>
      <c r="F37" s="202"/>
      <c r="G37" s="203"/>
      <c r="H37" s="25" t="s">
        <v>16</v>
      </c>
      <c r="I37" s="27">
        <f t="shared" si="0"/>
        <v>0.51249999999999996</v>
      </c>
      <c r="J37" s="35">
        <f t="shared" si="1"/>
        <v>0.45099999999999996</v>
      </c>
      <c r="K37" s="37">
        <v>0.41</v>
      </c>
      <c r="L37" s="40">
        <v>9.4E-2</v>
      </c>
      <c r="M37" s="17"/>
      <c r="N37" s="17"/>
      <c r="O37" s="17"/>
    </row>
    <row r="38" spans="1:15" ht="15.75" x14ac:dyDescent="0.25">
      <c r="A38" s="15" t="s">
        <v>212</v>
      </c>
      <c r="B38" s="25">
        <v>11</v>
      </c>
      <c r="C38" s="201" t="s">
        <v>497</v>
      </c>
      <c r="D38" s="202"/>
      <c r="E38" s="202"/>
      <c r="F38" s="202"/>
      <c r="G38" s="203"/>
      <c r="H38" s="25" t="s">
        <v>16</v>
      </c>
      <c r="I38" s="27">
        <v>0.46</v>
      </c>
      <c r="J38" s="35">
        <v>0.41</v>
      </c>
      <c r="K38" s="37">
        <v>0.39</v>
      </c>
      <c r="L38" s="40"/>
      <c r="M38" s="17"/>
      <c r="N38" s="17"/>
      <c r="O38" s="17"/>
    </row>
    <row r="39" spans="1:15" ht="15.75" x14ac:dyDescent="0.25">
      <c r="A39" s="15"/>
      <c r="B39" s="23"/>
      <c r="C39" s="180" t="s">
        <v>40</v>
      </c>
      <c r="D39" s="181"/>
      <c r="E39" s="181"/>
      <c r="F39" s="181"/>
      <c r="G39" s="182"/>
      <c r="H39" s="23"/>
      <c r="I39" s="23"/>
      <c r="J39" s="23"/>
      <c r="K39" s="24"/>
      <c r="L39" s="40"/>
      <c r="M39" s="17"/>
      <c r="N39" s="17"/>
      <c r="O39" s="17"/>
    </row>
    <row r="40" spans="1:15" ht="15" customHeight="1" x14ac:dyDescent="0.2">
      <c r="A40" s="15" t="s">
        <v>154</v>
      </c>
      <c r="B40" s="41">
        <v>1</v>
      </c>
      <c r="C40" s="165" t="s">
        <v>498</v>
      </c>
      <c r="D40" s="166"/>
      <c r="E40" s="166"/>
      <c r="F40" s="166"/>
      <c r="G40" s="167"/>
      <c r="H40" s="41" t="s">
        <v>18</v>
      </c>
      <c r="I40" s="42"/>
      <c r="J40" s="43">
        <v>11.4</v>
      </c>
      <c r="K40" s="44"/>
      <c r="L40" s="40">
        <v>3.22</v>
      </c>
      <c r="M40" s="17"/>
      <c r="N40" s="17"/>
      <c r="O40" s="17"/>
    </row>
    <row r="41" spans="1:15" ht="16.5" customHeight="1" x14ac:dyDescent="0.2">
      <c r="A41" s="15" t="s">
        <v>155</v>
      </c>
      <c r="B41" s="41">
        <f>B40+1</f>
        <v>2</v>
      </c>
      <c r="C41" s="165" t="s">
        <v>499</v>
      </c>
      <c r="D41" s="166"/>
      <c r="E41" s="166"/>
      <c r="F41" s="166"/>
      <c r="G41" s="167"/>
      <c r="H41" s="41" t="s">
        <v>18</v>
      </c>
      <c r="I41" s="27">
        <f>K41+K41*25%</f>
        <v>10.725</v>
      </c>
      <c r="J41" s="45">
        <f>K41+K41*10%</f>
        <v>9.4380000000000006</v>
      </c>
      <c r="K41" s="84">
        <v>8.58</v>
      </c>
      <c r="L41" s="40">
        <v>5.2690000000000001</v>
      </c>
      <c r="M41" s="17"/>
      <c r="N41" s="17"/>
      <c r="O41" s="17"/>
    </row>
    <row r="42" spans="1:15" ht="16.5" customHeight="1" x14ac:dyDescent="0.2">
      <c r="A42" s="15" t="s">
        <v>683</v>
      </c>
      <c r="B42" s="41">
        <f t="shared" ref="B42:B65" si="2">B41+1</f>
        <v>3</v>
      </c>
      <c r="C42" s="165" t="s">
        <v>684</v>
      </c>
      <c r="D42" s="166"/>
      <c r="E42" s="166"/>
      <c r="F42" s="166"/>
      <c r="G42" s="167"/>
      <c r="H42" s="41" t="s">
        <v>18</v>
      </c>
      <c r="I42" s="27">
        <f>K42+K42*25%</f>
        <v>21.45</v>
      </c>
      <c r="J42" s="45">
        <f>K42+K42*10%</f>
        <v>18.876000000000001</v>
      </c>
      <c r="K42" s="84">
        <v>17.16</v>
      </c>
      <c r="L42" s="40"/>
      <c r="M42" s="17"/>
      <c r="N42" s="17"/>
      <c r="O42" s="17"/>
    </row>
    <row r="43" spans="1:15" ht="16.5" customHeight="1" x14ac:dyDescent="0.2">
      <c r="A43" s="15" t="s">
        <v>155</v>
      </c>
      <c r="B43" s="41">
        <f t="shared" si="2"/>
        <v>4</v>
      </c>
      <c r="C43" s="165" t="s">
        <v>674</v>
      </c>
      <c r="D43" s="166"/>
      <c r="E43" s="166"/>
      <c r="F43" s="166"/>
      <c r="G43" s="167"/>
      <c r="H43" s="41" t="s">
        <v>18</v>
      </c>
      <c r="I43" s="159">
        <v>11</v>
      </c>
      <c r="J43" s="160"/>
      <c r="K43" s="161"/>
      <c r="L43" s="40"/>
      <c r="M43" s="17"/>
      <c r="N43" s="17"/>
      <c r="O43" s="17"/>
    </row>
    <row r="44" spans="1:15" ht="15" customHeight="1" x14ac:dyDescent="0.2">
      <c r="A44" s="15" t="s">
        <v>155</v>
      </c>
      <c r="B44" s="41">
        <f t="shared" si="2"/>
        <v>5</v>
      </c>
      <c r="C44" s="165" t="s">
        <v>500</v>
      </c>
      <c r="D44" s="166"/>
      <c r="E44" s="166"/>
      <c r="F44" s="166"/>
      <c r="G44" s="167"/>
      <c r="H44" s="41" t="s">
        <v>18</v>
      </c>
      <c r="I44" s="27">
        <f>K44+K44*25%</f>
        <v>10.3125</v>
      </c>
      <c r="J44" s="45">
        <f>K44+K44*10%</f>
        <v>9.0749999999999993</v>
      </c>
      <c r="K44" s="100">
        <v>8.25</v>
      </c>
      <c r="L44" s="40">
        <v>3.952</v>
      </c>
      <c r="M44" s="17"/>
      <c r="N44" s="17"/>
      <c r="O44" s="17"/>
    </row>
    <row r="45" spans="1:15" ht="15" customHeight="1" x14ac:dyDescent="0.2">
      <c r="A45" s="15" t="s">
        <v>186</v>
      </c>
      <c r="B45" s="41">
        <f t="shared" si="2"/>
        <v>6</v>
      </c>
      <c r="C45" s="165" t="s">
        <v>488</v>
      </c>
      <c r="D45" s="166"/>
      <c r="E45" s="166"/>
      <c r="F45" s="166"/>
      <c r="G45" s="167"/>
      <c r="H45" s="41" t="s">
        <v>18</v>
      </c>
      <c r="I45" s="27">
        <f>K45+K45*25%</f>
        <v>0.70000000000000007</v>
      </c>
      <c r="J45" s="45">
        <f>K45+K45*10%</f>
        <v>0.6160000000000001</v>
      </c>
      <c r="K45" s="37">
        <v>0.56000000000000005</v>
      </c>
      <c r="L45" s="40">
        <v>0.126</v>
      </c>
      <c r="M45" s="17"/>
      <c r="N45" s="17"/>
      <c r="O45" s="17"/>
    </row>
    <row r="46" spans="1:15" ht="15" customHeight="1" x14ac:dyDescent="0.2">
      <c r="A46" s="15" t="s">
        <v>156</v>
      </c>
      <c r="B46" s="41">
        <f t="shared" si="2"/>
        <v>7</v>
      </c>
      <c r="C46" s="189" t="s">
        <v>501</v>
      </c>
      <c r="D46" s="190"/>
      <c r="E46" s="190"/>
      <c r="F46" s="190"/>
      <c r="G46" s="191"/>
      <c r="H46" s="25" t="s">
        <v>18</v>
      </c>
      <c r="I46" s="27">
        <f t="shared" ref="I46:I65" si="3">K46+K46*25%</f>
        <v>3.5611799999999998</v>
      </c>
      <c r="J46" s="45">
        <f t="shared" ref="J46:J65" si="4">K46+K46*10%</f>
        <v>3.1338384000000001</v>
      </c>
      <c r="K46" s="37">
        <f>L46*курс!$B$2</f>
        <v>2.8489439999999999</v>
      </c>
      <c r="L46" s="40">
        <v>0.83399999999999996</v>
      </c>
      <c r="M46" s="17"/>
      <c r="N46" s="17"/>
      <c r="O46" s="17"/>
    </row>
    <row r="47" spans="1:15" ht="15" customHeight="1" x14ac:dyDescent="0.2">
      <c r="A47" s="15" t="s">
        <v>157</v>
      </c>
      <c r="B47" s="41">
        <f t="shared" si="2"/>
        <v>8</v>
      </c>
      <c r="C47" s="189" t="s">
        <v>665</v>
      </c>
      <c r="D47" s="190"/>
      <c r="E47" s="190"/>
      <c r="F47" s="190"/>
      <c r="G47" s="191"/>
      <c r="H47" s="25" t="s">
        <v>18</v>
      </c>
      <c r="I47" s="27">
        <f t="shared" si="3"/>
        <v>2.1</v>
      </c>
      <c r="J47" s="45">
        <f t="shared" si="4"/>
        <v>1.8479999999999999</v>
      </c>
      <c r="K47" s="99">
        <v>1.68</v>
      </c>
      <c r="L47" s="40">
        <v>0.629</v>
      </c>
      <c r="M47" s="17"/>
      <c r="N47" s="17"/>
      <c r="O47" s="17"/>
    </row>
    <row r="48" spans="1:15" ht="15.75" customHeight="1" x14ac:dyDescent="0.25">
      <c r="A48" s="15" t="s">
        <v>165</v>
      </c>
      <c r="B48" s="41">
        <f t="shared" si="2"/>
        <v>9</v>
      </c>
      <c r="C48" s="248" t="s">
        <v>166</v>
      </c>
      <c r="D48" s="249"/>
      <c r="E48" s="249"/>
      <c r="F48" s="249"/>
      <c r="G48" s="250"/>
      <c r="H48" s="25" t="s">
        <v>16</v>
      </c>
      <c r="I48" s="27">
        <f t="shared" si="3"/>
        <v>0.89999999999999991</v>
      </c>
      <c r="J48" s="35">
        <f t="shared" si="4"/>
        <v>0.79199999999999993</v>
      </c>
      <c r="K48" s="37">
        <v>0.72</v>
      </c>
      <c r="L48" s="40"/>
      <c r="M48" s="17"/>
      <c r="N48" s="17"/>
      <c r="O48" s="17"/>
    </row>
    <row r="49" spans="1:15" ht="15.75" customHeight="1" x14ac:dyDescent="0.25">
      <c r="A49" s="15" t="s">
        <v>354</v>
      </c>
      <c r="B49" s="41">
        <f t="shared" si="2"/>
        <v>10</v>
      </c>
      <c r="C49" s="248" t="s">
        <v>502</v>
      </c>
      <c r="D49" s="249"/>
      <c r="E49" s="249"/>
      <c r="F49" s="249"/>
      <c r="G49" s="250"/>
      <c r="H49" s="25" t="s">
        <v>16</v>
      </c>
      <c r="I49" s="27">
        <f>K49+K49*25%</f>
        <v>0.86249999999999993</v>
      </c>
      <c r="J49" s="35">
        <f>K49+K49*10%</f>
        <v>0.7589999999999999</v>
      </c>
      <c r="K49" s="37">
        <v>0.69</v>
      </c>
      <c r="L49" s="40"/>
      <c r="M49" s="17"/>
      <c r="N49" s="17"/>
      <c r="O49" s="17"/>
    </row>
    <row r="50" spans="1:15" ht="12.75" customHeight="1" x14ac:dyDescent="0.25">
      <c r="A50" s="15" t="s">
        <v>699</v>
      </c>
      <c r="B50" s="41">
        <f t="shared" si="2"/>
        <v>11</v>
      </c>
      <c r="C50" s="248" t="s">
        <v>83</v>
      </c>
      <c r="D50" s="249"/>
      <c r="E50" s="249"/>
      <c r="F50" s="249"/>
      <c r="G50" s="250"/>
      <c r="H50" s="25" t="s">
        <v>16</v>
      </c>
      <c r="I50" s="27">
        <f t="shared" si="3"/>
        <v>0.89999999999999991</v>
      </c>
      <c r="J50" s="35">
        <f t="shared" si="4"/>
        <v>0.79199999999999993</v>
      </c>
      <c r="K50" s="37">
        <v>0.72</v>
      </c>
      <c r="L50" s="40"/>
      <c r="M50" s="17"/>
      <c r="N50" s="17"/>
      <c r="O50" s="17"/>
    </row>
    <row r="51" spans="1:15" ht="15.75" customHeight="1" x14ac:dyDescent="0.25">
      <c r="A51" s="15" t="s">
        <v>158</v>
      </c>
      <c r="B51" s="41">
        <f t="shared" si="2"/>
        <v>12</v>
      </c>
      <c r="C51" s="189" t="s">
        <v>503</v>
      </c>
      <c r="D51" s="190"/>
      <c r="E51" s="190"/>
      <c r="F51" s="190"/>
      <c r="G51" s="191"/>
      <c r="H51" s="25" t="s">
        <v>16</v>
      </c>
      <c r="I51" s="27">
        <f t="shared" si="3"/>
        <v>0.375</v>
      </c>
      <c r="J51" s="35">
        <f t="shared" si="4"/>
        <v>0.32999999999999996</v>
      </c>
      <c r="K51" s="46">
        <v>0.3</v>
      </c>
      <c r="L51" s="40">
        <v>0.123</v>
      </c>
      <c r="M51" s="17"/>
      <c r="N51" s="17"/>
      <c r="O51" s="17"/>
    </row>
    <row r="52" spans="1:15" ht="15.75" customHeight="1" x14ac:dyDescent="0.25">
      <c r="A52" s="15" t="s">
        <v>159</v>
      </c>
      <c r="B52" s="41">
        <f t="shared" si="2"/>
        <v>13</v>
      </c>
      <c r="C52" s="189" t="s">
        <v>504</v>
      </c>
      <c r="D52" s="190"/>
      <c r="E52" s="190"/>
      <c r="F52" s="190"/>
      <c r="G52" s="191"/>
      <c r="H52" s="25" t="s">
        <v>16</v>
      </c>
      <c r="I52" s="27">
        <f t="shared" si="3"/>
        <v>0.33750000000000002</v>
      </c>
      <c r="J52" s="35">
        <f t="shared" si="4"/>
        <v>0.29700000000000004</v>
      </c>
      <c r="K52" s="37">
        <v>0.27</v>
      </c>
      <c r="L52" s="40">
        <v>6.0999999999999999E-2</v>
      </c>
      <c r="M52" s="17"/>
      <c r="N52" s="17"/>
      <c r="O52" s="17"/>
    </row>
    <row r="53" spans="1:15" ht="15.75" customHeight="1" x14ac:dyDescent="0.25">
      <c r="A53" s="15" t="s">
        <v>160</v>
      </c>
      <c r="B53" s="41">
        <f t="shared" si="2"/>
        <v>14</v>
      </c>
      <c r="C53" s="189" t="s">
        <v>505</v>
      </c>
      <c r="D53" s="190"/>
      <c r="E53" s="190"/>
      <c r="F53" s="190"/>
      <c r="G53" s="191"/>
      <c r="H53" s="25" t="s">
        <v>16</v>
      </c>
      <c r="I53" s="27">
        <f t="shared" si="3"/>
        <v>0.42500000000000004</v>
      </c>
      <c r="J53" s="35">
        <f t="shared" si="4"/>
        <v>0.374</v>
      </c>
      <c r="K53" s="37">
        <v>0.34</v>
      </c>
      <c r="L53" s="40">
        <v>0.18099999999999999</v>
      </c>
      <c r="M53" s="17"/>
      <c r="N53" s="17"/>
      <c r="O53" s="17"/>
    </row>
    <row r="54" spans="1:15" ht="15.75" customHeight="1" x14ac:dyDescent="0.25">
      <c r="A54" s="15" t="s">
        <v>341</v>
      </c>
      <c r="B54" s="41">
        <f t="shared" si="2"/>
        <v>15</v>
      </c>
      <c r="C54" s="207" t="s">
        <v>506</v>
      </c>
      <c r="D54" s="208"/>
      <c r="E54" s="208"/>
      <c r="F54" s="208"/>
      <c r="G54" s="209"/>
      <c r="H54" s="47" t="s">
        <v>18</v>
      </c>
      <c r="I54" s="27">
        <f t="shared" si="3"/>
        <v>5.4357099999999994</v>
      </c>
      <c r="J54" s="35">
        <f t="shared" si="4"/>
        <v>4.7834247999999988</v>
      </c>
      <c r="K54" s="37">
        <f>L54*курс!$B$2</f>
        <v>4.3485679999999993</v>
      </c>
      <c r="L54" s="40">
        <v>1.2729999999999999</v>
      </c>
      <c r="M54" s="17"/>
      <c r="N54" s="17"/>
      <c r="O54" s="17"/>
    </row>
    <row r="55" spans="1:15" ht="15" customHeight="1" x14ac:dyDescent="0.2">
      <c r="A55" s="15" t="s">
        <v>342</v>
      </c>
      <c r="B55" s="41">
        <f t="shared" si="2"/>
        <v>16</v>
      </c>
      <c r="C55" s="207" t="s">
        <v>507</v>
      </c>
      <c r="D55" s="208"/>
      <c r="E55" s="208"/>
      <c r="F55" s="208"/>
      <c r="G55" s="209"/>
      <c r="H55" s="47" t="s">
        <v>18</v>
      </c>
      <c r="I55" s="27">
        <f t="shared" si="3"/>
        <v>5.0625</v>
      </c>
      <c r="J55" s="35">
        <f t="shared" si="4"/>
        <v>4.4550000000000001</v>
      </c>
      <c r="K55" s="37">
        <v>4.05</v>
      </c>
      <c r="L55" s="40">
        <v>1.171</v>
      </c>
      <c r="M55" s="17"/>
      <c r="N55" s="17"/>
      <c r="O55" s="17"/>
    </row>
    <row r="56" spans="1:15" ht="15" customHeight="1" x14ac:dyDescent="0.2">
      <c r="A56" s="15" t="s">
        <v>343</v>
      </c>
      <c r="B56" s="41">
        <f t="shared" si="2"/>
        <v>17</v>
      </c>
      <c r="C56" s="207" t="s">
        <v>508</v>
      </c>
      <c r="D56" s="208"/>
      <c r="E56" s="208"/>
      <c r="F56" s="208"/>
      <c r="G56" s="209"/>
      <c r="H56" s="47" t="s">
        <v>18</v>
      </c>
      <c r="I56" s="27">
        <f t="shared" si="3"/>
        <v>6.7508699999999999</v>
      </c>
      <c r="J56" s="35">
        <f t="shared" si="4"/>
        <v>5.9407655999999998</v>
      </c>
      <c r="K56" s="37">
        <f>L56*курс!$B$2</f>
        <v>5.4006959999999999</v>
      </c>
      <c r="L56" s="40">
        <v>1.581</v>
      </c>
      <c r="M56" s="17"/>
      <c r="N56" s="17"/>
      <c r="O56" s="17"/>
    </row>
    <row r="57" spans="1:15" ht="15" customHeight="1" x14ac:dyDescent="0.2">
      <c r="A57" s="15" t="s">
        <v>162</v>
      </c>
      <c r="B57" s="41">
        <f t="shared" si="2"/>
        <v>18</v>
      </c>
      <c r="C57" s="189" t="s">
        <v>509</v>
      </c>
      <c r="D57" s="190"/>
      <c r="E57" s="190"/>
      <c r="F57" s="190"/>
      <c r="G57" s="191"/>
      <c r="H57" s="47" t="s">
        <v>18</v>
      </c>
      <c r="I57" s="27">
        <f t="shared" si="3"/>
        <v>2.9749999999999996</v>
      </c>
      <c r="J57" s="35">
        <f t="shared" si="4"/>
        <v>2.6179999999999999</v>
      </c>
      <c r="K57" s="37">
        <v>2.38</v>
      </c>
      <c r="L57" s="40">
        <v>0.51800000000000002</v>
      </c>
      <c r="M57" s="17"/>
      <c r="N57" s="17"/>
      <c r="O57" s="17"/>
    </row>
    <row r="58" spans="1:15" ht="15" customHeight="1" x14ac:dyDescent="0.2">
      <c r="A58" s="15" t="s">
        <v>216</v>
      </c>
      <c r="B58" s="41">
        <f t="shared" si="2"/>
        <v>19</v>
      </c>
      <c r="C58" s="189" t="s">
        <v>218</v>
      </c>
      <c r="D58" s="190"/>
      <c r="E58" s="190"/>
      <c r="F58" s="190"/>
      <c r="G58" s="191"/>
      <c r="H58" s="47" t="s">
        <v>18</v>
      </c>
      <c r="I58" s="27">
        <f t="shared" si="3"/>
        <v>2.25</v>
      </c>
      <c r="J58" s="35">
        <f t="shared" si="4"/>
        <v>1.98</v>
      </c>
      <c r="K58" s="37">
        <v>1.8</v>
      </c>
      <c r="L58" s="48">
        <v>0.41</v>
      </c>
      <c r="M58" s="17"/>
      <c r="N58" s="17"/>
      <c r="O58" s="17"/>
    </row>
    <row r="59" spans="1:15" ht="15" customHeight="1" x14ac:dyDescent="0.2">
      <c r="A59" s="15" t="s">
        <v>161</v>
      </c>
      <c r="B59" s="41">
        <f t="shared" si="2"/>
        <v>20</v>
      </c>
      <c r="C59" s="189" t="s">
        <v>510</v>
      </c>
      <c r="D59" s="190"/>
      <c r="E59" s="190"/>
      <c r="F59" s="190"/>
      <c r="G59" s="191"/>
      <c r="H59" s="47" t="s">
        <v>18</v>
      </c>
      <c r="I59" s="27">
        <f>K59+K59*25%</f>
        <v>148.5</v>
      </c>
      <c r="J59" s="35">
        <f>K59+K59*10%</f>
        <v>130.68</v>
      </c>
      <c r="K59" s="37">
        <v>118.8</v>
      </c>
      <c r="L59" s="40">
        <v>18.443000000000001</v>
      </c>
      <c r="M59" s="17"/>
      <c r="N59" s="17"/>
      <c r="O59" s="17"/>
    </row>
    <row r="60" spans="1:15" ht="15.75" x14ac:dyDescent="0.25">
      <c r="A60" s="15" t="s">
        <v>163</v>
      </c>
      <c r="B60" s="41">
        <f t="shared" si="2"/>
        <v>21</v>
      </c>
      <c r="C60" s="201" t="s">
        <v>511</v>
      </c>
      <c r="D60" s="202"/>
      <c r="E60" s="202"/>
      <c r="F60" s="202"/>
      <c r="G60" s="203"/>
      <c r="H60" s="47" t="s">
        <v>18</v>
      </c>
      <c r="I60" s="27">
        <f t="shared" si="3"/>
        <v>2.4765999999999999</v>
      </c>
      <c r="J60" s="35">
        <f t="shared" si="4"/>
        <v>2.179408</v>
      </c>
      <c r="K60" s="37">
        <f>L60*курс!$B$2</f>
        <v>1.9812799999999999</v>
      </c>
      <c r="L60" s="40">
        <v>0.57999999999999996</v>
      </c>
      <c r="M60" s="17"/>
      <c r="N60" s="17"/>
      <c r="O60" s="17"/>
    </row>
    <row r="61" spans="1:15" ht="15.75" x14ac:dyDescent="0.25">
      <c r="A61" s="15" t="s">
        <v>150</v>
      </c>
      <c r="B61" s="41">
        <f t="shared" si="2"/>
        <v>22</v>
      </c>
      <c r="C61" s="201" t="s">
        <v>512</v>
      </c>
      <c r="D61" s="202"/>
      <c r="E61" s="202"/>
      <c r="F61" s="202"/>
      <c r="G61" s="203"/>
      <c r="H61" s="47" t="s">
        <v>18</v>
      </c>
      <c r="I61" s="27">
        <f t="shared" si="3"/>
        <v>5.6875</v>
      </c>
      <c r="J61" s="35">
        <f t="shared" si="4"/>
        <v>5.0049999999999999</v>
      </c>
      <c r="K61" s="37">
        <v>4.55</v>
      </c>
      <c r="L61" s="40">
        <v>0.94599999999999995</v>
      </c>
      <c r="M61" s="17"/>
      <c r="N61" s="17"/>
      <c r="O61" s="17"/>
    </row>
    <row r="62" spans="1:15" ht="15.75" x14ac:dyDescent="0.25">
      <c r="A62" s="15" t="s">
        <v>153</v>
      </c>
      <c r="B62" s="41">
        <f t="shared" si="2"/>
        <v>23</v>
      </c>
      <c r="C62" s="201" t="s">
        <v>513</v>
      </c>
      <c r="D62" s="202"/>
      <c r="E62" s="202"/>
      <c r="F62" s="202"/>
      <c r="G62" s="203"/>
      <c r="H62" s="25" t="s">
        <v>16</v>
      </c>
      <c r="I62" s="27">
        <f t="shared" si="3"/>
        <v>2.125</v>
      </c>
      <c r="J62" s="35">
        <f t="shared" si="4"/>
        <v>1.8699999999999999</v>
      </c>
      <c r="K62" s="37">
        <v>1.7</v>
      </c>
      <c r="L62" s="40"/>
      <c r="M62" s="17"/>
      <c r="N62" s="17"/>
      <c r="O62" s="17"/>
    </row>
    <row r="63" spans="1:15" ht="15.75" x14ac:dyDescent="0.25">
      <c r="A63" s="15" t="s">
        <v>152</v>
      </c>
      <c r="B63" s="41">
        <f t="shared" si="2"/>
        <v>24</v>
      </c>
      <c r="C63" s="183" t="s">
        <v>661</v>
      </c>
      <c r="D63" s="184"/>
      <c r="E63" s="184"/>
      <c r="F63" s="184"/>
      <c r="G63" s="185"/>
      <c r="H63" s="25" t="s">
        <v>16</v>
      </c>
      <c r="I63" s="27">
        <f t="shared" si="3"/>
        <v>0.89999999999999991</v>
      </c>
      <c r="J63" s="35">
        <f t="shared" si="4"/>
        <v>0.79199999999999993</v>
      </c>
      <c r="K63" s="37">
        <v>0.72</v>
      </c>
      <c r="L63" s="40"/>
      <c r="M63" s="17"/>
      <c r="N63" s="17"/>
      <c r="O63" s="17"/>
    </row>
    <row r="64" spans="1:15" ht="15" x14ac:dyDescent="0.2">
      <c r="A64" s="15" t="s">
        <v>151</v>
      </c>
      <c r="B64" s="41">
        <f t="shared" si="2"/>
        <v>25</v>
      </c>
      <c r="C64" s="177" t="s">
        <v>81</v>
      </c>
      <c r="D64" s="178"/>
      <c r="E64" s="178"/>
      <c r="F64" s="178"/>
      <c r="G64" s="179"/>
      <c r="H64" s="41" t="s">
        <v>16</v>
      </c>
      <c r="I64" s="27">
        <f t="shared" si="3"/>
        <v>4.8125</v>
      </c>
      <c r="J64" s="35">
        <f t="shared" si="4"/>
        <v>4.2350000000000003</v>
      </c>
      <c r="K64" s="37">
        <v>3.85</v>
      </c>
      <c r="L64" s="40"/>
      <c r="M64" s="17"/>
      <c r="N64" s="17"/>
      <c r="O64" s="17"/>
    </row>
    <row r="65" spans="1:15" ht="15" x14ac:dyDescent="0.2">
      <c r="A65" s="15"/>
      <c r="B65" s="41">
        <f t="shared" si="2"/>
        <v>26</v>
      </c>
      <c r="C65" s="177" t="s">
        <v>454</v>
      </c>
      <c r="D65" s="178"/>
      <c r="E65" s="178"/>
      <c r="F65" s="178"/>
      <c r="G65" s="179"/>
      <c r="H65" s="41" t="s">
        <v>16</v>
      </c>
      <c r="I65" s="27">
        <f t="shared" si="3"/>
        <v>3.7125000000000004</v>
      </c>
      <c r="J65" s="35">
        <f t="shared" si="4"/>
        <v>3.2670000000000003</v>
      </c>
      <c r="K65" s="37">
        <v>2.97</v>
      </c>
      <c r="L65" s="40"/>
      <c r="M65" s="17"/>
      <c r="N65" s="17"/>
      <c r="O65" s="17"/>
    </row>
    <row r="66" spans="1:15" ht="15.75" x14ac:dyDescent="0.25">
      <c r="A66" s="15"/>
      <c r="B66" s="23"/>
      <c r="C66" s="180" t="s">
        <v>42</v>
      </c>
      <c r="D66" s="181"/>
      <c r="E66" s="181"/>
      <c r="F66" s="181"/>
      <c r="G66" s="182"/>
      <c r="H66" s="23"/>
      <c r="I66" s="23"/>
      <c r="J66" s="23"/>
      <c r="K66" s="38"/>
      <c r="L66" s="40"/>
      <c r="M66" s="17"/>
      <c r="N66" s="17"/>
      <c r="O66" s="17"/>
    </row>
    <row r="67" spans="1:15" ht="15.75" x14ac:dyDescent="0.25">
      <c r="A67" s="15" t="s">
        <v>307</v>
      </c>
      <c r="B67" s="41">
        <v>1</v>
      </c>
      <c r="C67" s="168" t="s">
        <v>514</v>
      </c>
      <c r="D67" s="169"/>
      <c r="E67" s="169"/>
      <c r="F67" s="169"/>
      <c r="G67" s="170"/>
      <c r="H67" s="47" t="s">
        <v>16</v>
      </c>
      <c r="I67" s="27">
        <f t="shared" ref="I67:I72" si="5">K67+K67*25%</f>
        <v>30</v>
      </c>
      <c r="J67" s="35">
        <f t="shared" ref="J67:J72" si="6">K67+K67*10%</f>
        <v>26.4</v>
      </c>
      <c r="K67" s="37">
        <v>24</v>
      </c>
      <c r="L67" s="40"/>
      <c r="M67" s="17"/>
      <c r="N67" s="17"/>
      <c r="O67" s="17"/>
    </row>
    <row r="68" spans="1:15" ht="15" x14ac:dyDescent="0.2">
      <c r="A68" s="15" t="s">
        <v>400</v>
      </c>
      <c r="B68" s="41">
        <f>B67+1</f>
        <v>2</v>
      </c>
      <c r="C68" s="168" t="s">
        <v>401</v>
      </c>
      <c r="D68" s="169"/>
      <c r="E68" s="169"/>
      <c r="F68" s="169"/>
      <c r="G68" s="170"/>
      <c r="H68" s="47" t="s">
        <v>16</v>
      </c>
      <c r="I68" s="27">
        <f t="shared" si="5"/>
        <v>7.8374999999999995</v>
      </c>
      <c r="J68" s="35">
        <f t="shared" si="6"/>
        <v>6.8969999999999994</v>
      </c>
      <c r="K68" s="37">
        <v>6.27</v>
      </c>
      <c r="L68" s="40"/>
      <c r="M68" s="17"/>
      <c r="N68" s="17"/>
      <c r="O68" s="17"/>
    </row>
    <row r="69" spans="1:15" ht="15" x14ac:dyDescent="0.2">
      <c r="A69" s="15" t="s">
        <v>672</v>
      </c>
      <c r="B69" s="41">
        <f>B68+1</f>
        <v>3</v>
      </c>
      <c r="C69" s="168" t="s">
        <v>670</v>
      </c>
      <c r="D69" s="169"/>
      <c r="E69" s="169"/>
      <c r="F69" s="169"/>
      <c r="G69" s="170"/>
      <c r="H69" s="47" t="s">
        <v>16</v>
      </c>
      <c r="I69" s="27">
        <f t="shared" si="5"/>
        <v>7.8374999999999995</v>
      </c>
      <c r="J69" s="35">
        <f t="shared" si="6"/>
        <v>6.8969999999999994</v>
      </c>
      <c r="K69" s="37">
        <v>6.27</v>
      </c>
      <c r="L69" s="40"/>
      <c r="M69" s="17"/>
      <c r="N69" s="17"/>
      <c r="O69" s="17"/>
    </row>
    <row r="70" spans="1:15" ht="15" x14ac:dyDescent="0.2">
      <c r="A70" s="15" t="s">
        <v>308</v>
      </c>
      <c r="B70" s="41">
        <f>B69+1</f>
        <v>4</v>
      </c>
      <c r="C70" s="168" t="s">
        <v>671</v>
      </c>
      <c r="D70" s="169"/>
      <c r="E70" s="169"/>
      <c r="F70" s="169"/>
      <c r="G70" s="170"/>
      <c r="H70" s="47" t="s">
        <v>16</v>
      </c>
      <c r="I70" s="27">
        <f t="shared" si="5"/>
        <v>37.125</v>
      </c>
      <c r="J70" s="35">
        <f t="shared" si="6"/>
        <v>32.67</v>
      </c>
      <c r="K70" s="37">
        <v>29.7</v>
      </c>
      <c r="L70" s="40"/>
      <c r="M70" s="17"/>
      <c r="N70" s="17"/>
      <c r="O70" s="17"/>
    </row>
    <row r="71" spans="1:15" ht="15.75" x14ac:dyDescent="0.25">
      <c r="A71" s="15" t="s">
        <v>309</v>
      </c>
      <c r="B71" s="41">
        <f>B70+1</f>
        <v>5</v>
      </c>
      <c r="C71" s="168" t="s">
        <v>666</v>
      </c>
      <c r="D71" s="169"/>
      <c r="E71" s="169"/>
      <c r="F71" s="169"/>
      <c r="G71" s="170"/>
      <c r="H71" s="47" t="s">
        <v>16</v>
      </c>
      <c r="I71" s="27">
        <f t="shared" si="5"/>
        <v>3</v>
      </c>
      <c r="J71" s="35">
        <f t="shared" si="6"/>
        <v>2.6399999999999997</v>
      </c>
      <c r="K71" s="37">
        <v>2.4</v>
      </c>
      <c r="L71" s="40"/>
      <c r="M71" s="17"/>
      <c r="N71" s="17"/>
      <c r="O71" s="17"/>
    </row>
    <row r="72" spans="1:15" ht="15" x14ac:dyDescent="0.2">
      <c r="A72" s="52" t="s">
        <v>358</v>
      </c>
      <c r="B72" s="41">
        <f>B71+1</f>
        <v>6</v>
      </c>
      <c r="C72" s="53" t="s">
        <v>387</v>
      </c>
      <c r="D72" s="53"/>
      <c r="E72" s="53"/>
      <c r="F72" s="53"/>
      <c r="G72" s="53"/>
      <c r="H72" s="47" t="s">
        <v>16</v>
      </c>
      <c r="I72" s="27">
        <f t="shared" si="5"/>
        <v>22.5625</v>
      </c>
      <c r="J72" s="35">
        <f t="shared" si="6"/>
        <v>19.855</v>
      </c>
      <c r="K72" s="37">
        <v>18.05</v>
      </c>
      <c r="L72" s="40"/>
      <c r="M72" s="17"/>
      <c r="N72" s="17"/>
      <c r="O72" s="17"/>
    </row>
    <row r="73" spans="1:15" ht="15.75" x14ac:dyDescent="0.25">
      <c r="A73" s="15"/>
      <c r="B73" s="23"/>
      <c r="C73" s="180" t="s">
        <v>43</v>
      </c>
      <c r="D73" s="181"/>
      <c r="E73" s="181"/>
      <c r="F73" s="181"/>
      <c r="G73" s="182"/>
      <c r="H73" s="23"/>
      <c r="I73" s="23"/>
      <c r="J73" s="23"/>
      <c r="K73" s="38"/>
      <c r="L73" s="40"/>
      <c r="M73" s="17"/>
      <c r="N73" s="17"/>
      <c r="O73" s="17"/>
    </row>
    <row r="74" spans="1:15" ht="15.75" customHeight="1" x14ac:dyDescent="0.25">
      <c r="A74" s="54" t="s">
        <v>346</v>
      </c>
      <c r="B74" s="55">
        <v>1</v>
      </c>
      <c r="C74" s="189" t="s">
        <v>515</v>
      </c>
      <c r="D74" s="190"/>
      <c r="E74" s="190"/>
      <c r="F74" s="190"/>
      <c r="G74" s="191"/>
      <c r="H74" s="25" t="s">
        <v>16</v>
      </c>
      <c r="I74" s="27">
        <f>K74+K74*25%</f>
        <v>5.9125000000000005</v>
      </c>
      <c r="J74" s="35">
        <f>K74+K74*10%</f>
        <v>5.2030000000000003</v>
      </c>
      <c r="K74" s="37">
        <v>4.7300000000000004</v>
      </c>
      <c r="L74" s="40">
        <v>1.7769999999999999</v>
      </c>
      <c r="M74" s="17"/>
      <c r="N74" s="17"/>
      <c r="O74" s="17"/>
    </row>
    <row r="75" spans="1:15" ht="15.75" customHeight="1" x14ac:dyDescent="0.25">
      <c r="A75" s="56" t="s">
        <v>347</v>
      </c>
      <c r="B75" s="55">
        <v>2</v>
      </c>
      <c r="C75" s="189" t="s">
        <v>516</v>
      </c>
      <c r="D75" s="190"/>
      <c r="E75" s="190"/>
      <c r="F75" s="190"/>
      <c r="G75" s="191"/>
      <c r="H75" s="25" t="s">
        <v>16</v>
      </c>
      <c r="I75" s="27">
        <f t="shared" ref="I75:I81" si="7">K75+K75*25%</f>
        <v>2.7875000000000001</v>
      </c>
      <c r="J75" s="35">
        <f t="shared" ref="J75:J81" si="8">K75+K75*10%</f>
        <v>2.4529999999999998</v>
      </c>
      <c r="K75" s="37">
        <v>2.23</v>
      </c>
      <c r="L75" s="40">
        <v>0.70299999999999996</v>
      </c>
      <c r="M75" s="17"/>
      <c r="N75" s="17"/>
      <c r="O75" s="17"/>
    </row>
    <row r="76" spans="1:15" ht="15.75" customHeight="1" x14ac:dyDescent="0.25">
      <c r="A76" s="56" t="s">
        <v>164</v>
      </c>
      <c r="B76" s="55">
        <v>3</v>
      </c>
      <c r="C76" s="165" t="s">
        <v>517</v>
      </c>
      <c r="D76" s="166"/>
      <c r="E76" s="166"/>
      <c r="F76" s="166"/>
      <c r="G76" s="167"/>
      <c r="H76" s="41" t="s">
        <v>16</v>
      </c>
      <c r="I76" s="27">
        <f t="shared" si="7"/>
        <v>4.9375</v>
      </c>
      <c r="J76" s="35">
        <f t="shared" si="8"/>
        <v>4.3450000000000006</v>
      </c>
      <c r="K76" s="37">
        <v>3.95</v>
      </c>
      <c r="L76" s="40">
        <v>0.94599999999999995</v>
      </c>
      <c r="M76" s="17"/>
      <c r="N76" s="17"/>
      <c r="O76" s="17"/>
    </row>
    <row r="77" spans="1:15" ht="15.75" customHeight="1" x14ac:dyDescent="0.25">
      <c r="A77" s="54" t="s">
        <v>305</v>
      </c>
      <c r="B77" s="55">
        <v>4</v>
      </c>
      <c r="C77" s="165" t="s">
        <v>518</v>
      </c>
      <c r="D77" s="166"/>
      <c r="E77" s="166"/>
      <c r="F77" s="166"/>
      <c r="G77" s="167"/>
      <c r="H77" s="41" t="s">
        <v>16</v>
      </c>
      <c r="I77" s="27">
        <f t="shared" si="7"/>
        <v>3.4749999999999996</v>
      </c>
      <c r="J77" s="35">
        <f t="shared" si="8"/>
        <v>3.0579999999999998</v>
      </c>
      <c r="K77" s="37">
        <v>2.78</v>
      </c>
      <c r="L77" s="40">
        <v>0.872</v>
      </c>
      <c r="M77" s="17"/>
      <c r="N77" s="17"/>
      <c r="O77" s="17"/>
    </row>
    <row r="78" spans="1:15" ht="15.75" customHeight="1" x14ac:dyDescent="0.25">
      <c r="A78" s="56" t="s">
        <v>306</v>
      </c>
      <c r="B78" s="55">
        <v>5</v>
      </c>
      <c r="C78" s="165" t="s">
        <v>519</v>
      </c>
      <c r="D78" s="166"/>
      <c r="E78" s="166"/>
      <c r="F78" s="166"/>
      <c r="G78" s="167"/>
      <c r="H78" s="41" t="s">
        <v>16</v>
      </c>
      <c r="I78" s="27">
        <f t="shared" si="7"/>
        <v>4.375</v>
      </c>
      <c r="J78" s="35">
        <f t="shared" si="8"/>
        <v>3.85</v>
      </c>
      <c r="K78" s="37">
        <v>3.5</v>
      </c>
      <c r="L78" s="40">
        <v>0.90500000000000003</v>
      </c>
      <c r="M78" s="17"/>
      <c r="N78" s="17"/>
      <c r="O78" s="17"/>
    </row>
    <row r="79" spans="1:15" ht="15.75" customHeight="1" x14ac:dyDescent="0.25">
      <c r="A79" s="56" t="s">
        <v>304</v>
      </c>
      <c r="B79" s="55">
        <v>6</v>
      </c>
      <c r="C79" s="231" t="s">
        <v>70</v>
      </c>
      <c r="D79" s="232"/>
      <c r="E79" s="232"/>
      <c r="F79" s="232"/>
      <c r="G79" s="233"/>
      <c r="H79" s="41" t="s">
        <v>16</v>
      </c>
      <c r="I79" s="27">
        <f t="shared" si="7"/>
        <v>4.9625000000000004</v>
      </c>
      <c r="J79" s="35">
        <f t="shared" si="8"/>
        <v>4.367</v>
      </c>
      <c r="K79" s="37">
        <v>3.97</v>
      </c>
      <c r="L79" s="40">
        <v>1.1619999999999999</v>
      </c>
      <c r="M79" s="17"/>
      <c r="N79" s="17"/>
      <c r="O79" s="17"/>
    </row>
    <row r="80" spans="1:15" ht="15.75" customHeight="1" x14ac:dyDescent="0.25">
      <c r="A80" s="56" t="s">
        <v>303</v>
      </c>
      <c r="B80" s="55">
        <v>7</v>
      </c>
      <c r="C80" s="165" t="s">
        <v>520</v>
      </c>
      <c r="D80" s="166"/>
      <c r="E80" s="166"/>
      <c r="F80" s="166"/>
      <c r="G80" s="167"/>
      <c r="H80" s="41" t="s">
        <v>16</v>
      </c>
      <c r="I80" s="27">
        <f t="shared" si="7"/>
        <v>7.1375000000000002</v>
      </c>
      <c r="J80" s="35">
        <f t="shared" si="8"/>
        <v>6.2809999999999997</v>
      </c>
      <c r="K80" s="37">
        <v>5.71</v>
      </c>
      <c r="L80" s="40">
        <v>2.2040000000000002</v>
      </c>
      <c r="M80" s="17"/>
      <c r="N80" s="17"/>
      <c r="O80" s="17"/>
    </row>
    <row r="81" spans="1:15" ht="15.75" customHeight="1" x14ac:dyDescent="0.25">
      <c r="A81" s="54" t="s">
        <v>302</v>
      </c>
      <c r="B81" s="55">
        <v>8</v>
      </c>
      <c r="C81" s="165" t="s">
        <v>521</v>
      </c>
      <c r="D81" s="166"/>
      <c r="E81" s="166"/>
      <c r="F81" s="166"/>
      <c r="G81" s="167"/>
      <c r="H81" s="41" t="s">
        <v>16</v>
      </c>
      <c r="I81" s="27">
        <f t="shared" si="7"/>
        <v>3.0625</v>
      </c>
      <c r="J81" s="35">
        <f t="shared" si="8"/>
        <v>2.6950000000000003</v>
      </c>
      <c r="K81" s="37">
        <v>2.4500000000000002</v>
      </c>
      <c r="L81" s="40">
        <v>0.63800000000000001</v>
      </c>
      <c r="M81" s="17"/>
      <c r="N81" s="17"/>
      <c r="O81" s="17"/>
    </row>
    <row r="82" spans="1:15" ht="15.75" x14ac:dyDescent="0.25">
      <c r="A82" s="15"/>
      <c r="B82" s="23"/>
      <c r="C82" s="180" t="s">
        <v>44</v>
      </c>
      <c r="D82" s="181"/>
      <c r="E82" s="181"/>
      <c r="F82" s="181"/>
      <c r="G82" s="182"/>
      <c r="H82" s="23"/>
      <c r="I82" s="23"/>
      <c r="J82" s="23"/>
      <c r="K82" s="38"/>
      <c r="L82" s="40"/>
      <c r="M82" s="17"/>
      <c r="N82" s="17"/>
      <c r="O82" s="17"/>
    </row>
    <row r="83" spans="1:15" ht="15" customHeight="1" x14ac:dyDescent="0.2">
      <c r="A83" s="15" t="s">
        <v>133</v>
      </c>
      <c r="B83" s="41">
        <v>1</v>
      </c>
      <c r="C83" s="228" t="s">
        <v>522</v>
      </c>
      <c r="D83" s="229"/>
      <c r="E83" s="229"/>
      <c r="F83" s="229"/>
      <c r="G83" s="230"/>
      <c r="H83" s="41" t="s">
        <v>17</v>
      </c>
      <c r="I83" s="27">
        <f>K83+K83*25%</f>
        <v>0.44999999999999996</v>
      </c>
      <c r="J83" s="35">
        <f>K83+K83*10%</f>
        <v>0.39599999999999996</v>
      </c>
      <c r="K83" s="37">
        <v>0.36</v>
      </c>
      <c r="L83" s="48">
        <v>0.108</v>
      </c>
      <c r="M83" s="17"/>
      <c r="N83" s="17"/>
      <c r="O83" s="17"/>
    </row>
    <row r="84" spans="1:15" ht="15" customHeight="1" x14ac:dyDescent="0.2">
      <c r="A84" s="15" t="s">
        <v>135</v>
      </c>
      <c r="B84" s="41">
        <f>B83+1</f>
        <v>2</v>
      </c>
      <c r="C84" s="228" t="s">
        <v>523</v>
      </c>
      <c r="D84" s="229"/>
      <c r="E84" s="229"/>
      <c r="F84" s="229"/>
      <c r="G84" s="230"/>
      <c r="H84" s="41" t="s">
        <v>17</v>
      </c>
      <c r="I84" s="27">
        <f t="shared" ref="I84:I108" si="9">K84+K84*25%</f>
        <v>0.47499999999999998</v>
      </c>
      <c r="J84" s="35">
        <f t="shared" ref="J84:J108" si="10">K84+K84*10%</f>
        <v>0.41800000000000004</v>
      </c>
      <c r="K84" s="37">
        <v>0.38</v>
      </c>
      <c r="L84" s="48">
        <v>0.105</v>
      </c>
      <c r="M84" s="17"/>
      <c r="N84" s="17"/>
      <c r="O84" s="17"/>
    </row>
    <row r="85" spans="1:15" ht="15" customHeight="1" x14ac:dyDescent="0.2">
      <c r="A85" s="15" t="s">
        <v>134</v>
      </c>
      <c r="B85" s="41">
        <f t="shared" ref="B85:B143" si="11">B84+1</f>
        <v>3</v>
      </c>
      <c r="C85" s="228" t="s">
        <v>524</v>
      </c>
      <c r="D85" s="229"/>
      <c r="E85" s="229"/>
      <c r="F85" s="229"/>
      <c r="G85" s="230"/>
      <c r="H85" s="41" t="s">
        <v>17</v>
      </c>
      <c r="I85" s="27">
        <f t="shared" si="9"/>
        <v>0.51249999999999996</v>
      </c>
      <c r="J85" s="35">
        <f t="shared" si="10"/>
        <v>0.45099999999999996</v>
      </c>
      <c r="K85" s="37">
        <v>0.41</v>
      </c>
      <c r="L85" s="48">
        <v>0.12</v>
      </c>
      <c r="M85" s="17"/>
      <c r="N85" s="17"/>
      <c r="O85" s="17"/>
    </row>
    <row r="86" spans="1:15" ht="15" customHeight="1" x14ac:dyDescent="0.2">
      <c r="A86" s="15" t="s">
        <v>242</v>
      </c>
      <c r="B86" s="41">
        <f t="shared" si="11"/>
        <v>4</v>
      </c>
      <c r="C86" s="165" t="s">
        <v>525</v>
      </c>
      <c r="D86" s="166"/>
      <c r="E86" s="166"/>
      <c r="F86" s="166"/>
      <c r="G86" s="167"/>
      <c r="H86" s="41" t="s">
        <v>17</v>
      </c>
      <c r="I86" s="27">
        <f t="shared" si="9"/>
        <v>0.41250000000000003</v>
      </c>
      <c r="J86" s="35">
        <f t="shared" si="10"/>
        <v>0.36299999999999999</v>
      </c>
      <c r="K86" s="37">
        <v>0.33</v>
      </c>
      <c r="L86" s="48">
        <v>0.1</v>
      </c>
      <c r="M86" s="17"/>
      <c r="N86" s="17"/>
      <c r="O86" s="17"/>
    </row>
    <row r="87" spans="1:15" ht="15" customHeight="1" x14ac:dyDescent="0.2">
      <c r="A87" s="52" t="s">
        <v>243</v>
      </c>
      <c r="B87" s="41">
        <f t="shared" si="11"/>
        <v>5</v>
      </c>
      <c r="C87" s="165" t="s">
        <v>526</v>
      </c>
      <c r="D87" s="166"/>
      <c r="E87" s="166"/>
      <c r="F87" s="166"/>
      <c r="G87" s="167"/>
      <c r="H87" s="41" t="s">
        <v>17</v>
      </c>
      <c r="I87" s="27">
        <f t="shared" si="9"/>
        <v>0.46250000000000002</v>
      </c>
      <c r="J87" s="35">
        <f t="shared" si="10"/>
        <v>0.40699999999999997</v>
      </c>
      <c r="K87" s="37">
        <v>0.37</v>
      </c>
      <c r="L87" s="48">
        <v>0.111</v>
      </c>
      <c r="M87" s="17"/>
      <c r="N87" s="17"/>
      <c r="O87" s="17"/>
    </row>
    <row r="88" spans="1:15" ht="15" customHeight="1" x14ac:dyDescent="0.2">
      <c r="A88" s="15" t="s">
        <v>137</v>
      </c>
      <c r="B88" s="41">
        <f t="shared" si="11"/>
        <v>6</v>
      </c>
      <c r="C88" s="165" t="s">
        <v>527</v>
      </c>
      <c r="D88" s="166"/>
      <c r="E88" s="166"/>
      <c r="F88" s="166"/>
      <c r="G88" s="167"/>
      <c r="H88" s="41" t="s">
        <v>17</v>
      </c>
      <c r="I88" s="27">
        <f t="shared" si="9"/>
        <v>0.51249999999999996</v>
      </c>
      <c r="J88" s="35">
        <f t="shared" si="10"/>
        <v>0.45099999999999996</v>
      </c>
      <c r="K88" s="37">
        <v>0.41</v>
      </c>
      <c r="L88" s="48">
        <v>0.12</v>
      </c>
      <c r="M88" s="17"/>
      <c r="N88" s="17"/>
      <c r="O88" s="17"/>
    </row>
    <row r="89" spans="1:15" ht="15" customHeight="1" x14ac:dyDescent="0.2">
      <c r="A89" s="15" t="s">
        <v>138</v>
      </c>
      <c r="B89" s="41">
        <f t="shared" si="11"/>
        <v>7</v>
      </c>
      <c r="C89" s="165" t="s">
        <v>528</v>
      </c>
      <c r="D89" s="166"/>
      <c r="E89" s="166"/>
      <c r="F89" s="166"/>
      <c r="G89" s="167"/>
      <c r="H89" s="41" t="s">
        <v>17</v>
      </c>
      <c r="I89" s="27">
        <f t="shared" si="9"/>
        <v>0.53749999999999998</v>
      </c>
      <c r="J89" s="35">
        <f t="shared" si="10"/>
        <v>0.47299999999999998</v>
      </c>
      <c r="K89" s="37">
        <v>0.43</v>
      </c>
      <c r="L89" s="48">
        <v>0.129</v>
      </c>
      <c r="M89" s="17"/>
      <c r="N89" s="17"/>
      <c r="O89" s="17"/>
    </row>
    <row r="90" spans="1:15" ht="15" customHeight="1" x14ac:dyDescent="0.2">
      <c r="A90" s="15" t="s">
        <v>136</v>
      </c>
      <c r="B90" s="41">
        <f t="shared" si="11"/>
        <v>8</v>
      </c>
      <c r="C90" s="165" t="s">
        <v>529</v>
      </c>
      <c r="D90" s="166"/>
      <c r="E90" s="166"/>
      <c r="F90" s="166"/>
      <c r="G90" s="167"/>
      <c r="H90" s="41" t="s">
        <v>17</v>
      </c>
      <c r="I90" s="27">
        <f t="shared" si="9"/>
        <v>0.48750000000000004</v>
      </c>
      <c r="J90" s="35">
        <f t="shared" si="10"/>
        <v>0.42900000000000005</v>
      </c>
      <c r="K90" s="57">
        <v>0.39</v>
      </c>
      <c r="L90" s="48">
        <v>0.11700000000000001</v>
      </c>
      <c r="M90" s="17"/>
      <c r="N90" s="17"/>
      <c r="O90" s="17"/>
    </row>
    <row r="91" spans="1:15" ht="15" customHeight="1" x14ac:dyDescent="0.2">
      <c r="A91" s="15" t="s">
        <v>139</v>
      </c>
      <c r="B91" s="41">
        <f t="shared" si="11"/>
        <v>9</v>
      </c>
      <c r="C91" s="165" t="s">
        <v>530</v>
      </c>
      <c r="D91" s="166"/>
      <c r="E91" s="166"/>
      <c r="F91" s="166"/>
      <c r="G91" s="167"/>
      <c r="H91" s="41" t="s">
        <v>17</v>
      </c>
      <c r="I91" s="27">
        <f t="shared" si="9"/>
        <v>0.53749999999999998</v>
      </c>
      <c r="J91" s="35">
        <f t="shared" si="10"/>
        <v>0.47299999999999998</v>
      </c>
      <c r="K91" s="57">
        <v>0.43</v>
      </c>
      <c r="L91" s="48">
        <v>0.126</v>
      </c>
      <c r="M91" s="17"/>
      <c r="N91" s="17"/>
      <c r="O91" s="17"/>
    </row>
    <row r="92" spans="1:15" ht="15" customHeight="1" x14ac:dyDescent="0.2">
      <c r="A92" s="15" t="s">
        <v>140</v>
      </c>
      <c r="B92" s="41">
        <f t="shared" si="11"/>
        <v>10</v>
      </c>
      <c r="C92" s="165" t="s">
        <v>531</v>
      </c>
      <c r="D92" s="166"/>
      <c r="E92" s="166"/>
      <c r="F92" s="166"/>
      <c r="G92" s="167"/>
      <c r="H92" s="41" t="s">
        <v>17</v>
      </c>
      <c r="I92" s="27">
        <f t="shared" si="9"/>
        <v>0.6</v>
      </c>
      <c r="J92" s="35">
        <f t="shared" si="10"/>
        <v>0.52800000000000002</v>
      </c>
      <c r="K92" s="37">
        <v>0.48</v>
      </c>
      <c r="L92" s="48">
        <v>0.20499999999999999</v>
      </c>
      <c r="M92" s="17"/>
      <c r="N92" s="17"/>
      <c r="O92" s="17"/>
    </row>
    <row r="93" spans="1:15" ht="15" customHeight="1" x14ac:dyDescent="0.2">
      <c r="A93" s="54" t="s">
        <v>402</v>
      </c>
      <c r="B93" s="41">
        <f t="shared" si="11"/>
        <v>11</v>
      </c>
      <c r="C93" s="222" t="s">
        <v>532</v>
      </c>
      <c r="D93" s="223"/>
      <c r="E93" s="223"/>
      <c r="F93" s="223"/>
      <c r="G93" s="224"/>
      <c r="H93" s="41" t="s">
        <v>17</v>
      </c>
      <c r="I93" s="27">
        <f t="shared" si="9"/>
        <v>0.82500000000000007</v>
      </c>
      <c r="J93" s="35">
        <f t="shared" si="10"/>
        <v>0.72599999999999998</v>
      </c>
      <c r="K93" s="37">
        <v>0.66</v>
      </c>
      <c r="L93" s="48">
        <v>0.20499999999999999</v>
      </c>
      <c r="M93" s="17"/>
      <c r="N93" s="17"/>
      <c r="O93" s="17"/>
    </row>
    <row r="94" spans="1:15" ht="15.75" customHeight="1" x14ac:dyDescent="0.25">
      <c r="A94" s="15" t="s">
        <v>403</v>
      </c>
      <c r="B94" s="41">
        <f t="shared" si="11"/>
        <v>12</v>
      </c>
      <c r="C94" s="222" t="s">
        <v>533</v>
      </c>
      <c r="D94" s="223"/>
      <c r="E94" s="223"/>
      <c r="F94" s="223"/>
      <c r="G94" s="224"/>
      <c r="H94" s="41" t="s">
        <v>17</v>
      </c>
      <c r="I94" s="27">
        <f t="shared" si="9"/>
        <v>0.82500000000000007</v>
      </c>
      <c r="J94" s="35">
        <f t="shared" si="10"/>
        <v>0.72599999999999998</v>
      </c>
      <c r="K94" s="37">
        <v>0.66</v>
      </c>
      <c r="L94" s="48">
        <v>0.20499999999999999</v>
      </c>
      <c r="M94" s="17"/>
      <c r="N94" s="17"/>
      <c r="O94" s="17"/>
    </row>
    <row r="95" spans="1:15" ht="15" customHeight="1" x14ac:dyDescent="0.2">
      <c r="A95" s="15" t="s">
        <v>405</v>
      </c>
      <c r="B95" s="41">
        <f t="shared" si="11"/>
        <v>13</v>
      </c>
      <c r="C95" s="165" t="s">
        <v>534</v>
      </c>
      <c r="D95" s="166"/>
      <c r="E95" s="166"/>
      <c r="F95" s="166"/>
      <c r="G95" s="167"/>
      <c r="H95" s="41" t="s">
        <v>17</v>
      </c>
      <c r="I95" s="27">
        <f t="shared" si="9"/>
        <v>0.83750000000000002</v>
      </c>
      <c r="J95" s="35">
        <f t="shared" si="10"/>
        <v>0.7370000000000001</v>
      </c>
      <c r="K95" s="37">
        <v>0.67</v>
      </c>
      <c r="L95" s="48">
        <v>0.21099999999999999</v>
      </c>
      <c r="M95" s="17"/>
      <c r="N95" s="17"/>
      <c r="O95" s="17"/>
    </row>
    <row r="96" spans="1:15" ht="15" customHeight="1" x14ac:dyDescent="0.2">
      <c r="A96" s="15" t="s">
        <v>406</v>
      </c>
      <c r="B96" s="41">
        <f t="shared" si="11"/>
        <v>14</v>
      </c>
      <c r="C96" s="165" t="s">
        <v>535</v>
      </c>
      <c r="D96" s="166"/>
      <c r="E96" s="166"/>
      <c r="F96" s="166"/>
      <c r="G96" s="167"/>
      <c r="H96" s="41" t="s">
        <v>17</v>
      </c>
      <c r="I96" s="27">
        <f t="shared" si="9"/>
        <v>0.87374999999999992</v>
      </c>
      <c r="J96" s="35">
        <f t="shared" si="10"/>
        <v>0.76889999999999992</v>
      </c>
      <c r="K96" s="37">
        <v>0.69899999999999995</v>
      </c>
      <c r="L96" s="48">
        <v>0.21099999999999999</v>
      </c>
      <c r="M96" s="17"/>
      <c r="N96" s="17"/>
      <c r="O96" s="17"/>
    </row>
    <row r="97" spans="1:15" ht="15" customHeight="1" x14ac:dyDescent="0.2">
      <c r="A97" s="15" t="s">
        <v>404</v>
      </c>
      <c r="B97" s="41">
        <f t="shared" si="11"/>
        <v>15</v>
      </c>
      <c r="C97" s="165" t="s">
        <v>536</v>
      </c>
      <c r="D97" s="166"/>
      <c r="E97" s="166"/>
      <c r="F97" s="166"/>
      <c r="G97" s="167"/>
      <c r="H97" s="41" t="s">
        <v>17</v>
      </c>
      <c r="I97" s="27">
        <f t="shared" si="9"/>
        <v>0.89999999999999991</v>
      </c>
      <c r="J97" s="35">
        <f t="shared" si="10"/>
        <v>0.79199999999999993</v>
      </c>
      <c r="K97" s="37">
        <v>0.72</v>
      </c>
      <c r="L97" s="48">
        <v>0.21099999999999999</v>
      </c>
      <c r="M97" s="17"/>
      <c r="N97" s="17"/>
      <c r="O97" s="17"/>
    </row>
    <row r="98" spans="1:15" ht="15.75" customHeight="1" x14ac:dyDescent="0.25">
      <c r="A98" s="15" t="s">
        <v>193</v>
      </c>
      <c r="B98" s="41">
        <f t="shared" si="11"/>
        <v>16</v>
      </c>
      <c r="C98" s="165" t="s">
        <v>537</v>
      </c>
      <c r="D98" s="166"/>
      <c r="E98" s="166"/>
      <c r="F98" s="166"/>
      <c r="G98" s="167"/>
      <c r="H98" s="41" t="s">
        <v>17</v>
      </c>
      <c r="I98" s="27">
        <f t="shared" si="9"/>
        <v>2.2000000000000002</v>
      </c>
      <c r="J98" s="35">
        <f t="shared" si="10"/>
        <v>1.9359999999999999</v>
      </c>
      <c r="K98" s="37">
        <v>1.76</v>
      </c>
      <c r="L98" s="48">
        <v>0.42399999999999999</v>
      </c>
      <c r="M98" s="17"/>
      <c r="N98" s="17"/>
      <c r="O98" s="17"/>
    </row>
    <row r="99" spans="1:15" ht="15" customHeight="1" x14ac:dyDescent="0.2">
      <c r="A99" s="15" t="s">
        <v>117</v>
      </c>
      <c r="B99" s="41">
        <f t="shared" si="11"/>
        <v>17</v>
      </c>
      <c r="C99" s="165" t="s">
        <v>538</v>
      </c>
      <c r="D99" s="166"/>
      <c r="E99" s="166"/>
      <c r="F99" s="166"/>
      <c r="G99" s="167"/>
      <c r="H99" s="41" t="s">
        <v>17</v>
      </c>
      <c r="I99" s="27">
        <f t="shared" si="9"/>
        <v>0.91249999999999998</v>
      </c>
      <c r="J99" s="35">
        <f t="shared" si="10"/>
        <v>0.80299999999999994</v>
      </c>
      <c r="K99" s="37">
        <v>0.73</v>
      </c>
      <c r="L99" s="48">
        <v>0.13500000000000001</v>
      </c>
      <c r="M99" s="17"/>
      <c r="N99" s="17"/>
      <c r="O99" s="17"/>
    </row>
    <row r="100" spans="1:15" ht="15" customHeight="1" x14ac:dyDescent="0.2">
      <c r="A100" s="15" t="s">
        <v>118</v>
      </c>
      <c r="B100" s="41">
        <f t="shared" si="11"/>
        <v>18</v>
      </c>
      <c r="C100" s="165" t="s">
        <v>539</v>
      </c>
      <c r="D100" s="166"/>
      <c r="E100" s="166"/>
      <c r="F100" s="166"/>
      <c r="G100" s="167"/>
      <c r="H100" s="41" t="s">
        <v>17</v>
      </c>
      <c r="I100" s="27">
        <f t="shared" si="9"/>
        <v>0.76249999999999996</v>
      </c>
      <c r="J100" s="35">
        <f t="shared" si="10"/>
        <v>0.67100000000000004</v>
      </c>
      <c r="K100" s="37">
        <v>0.61</v>
      </c>
      <c r="L100" s="48">
        <v>0.14299999999999999</v>
      </c>
      <c r="M100" s="17"/>
      <c r="N100" s="17"/>
      <c r="O100" s="17"/>
    </row>
    <row r="101" spans="1:15" ht="15" customHeight="1" x14ac:dyDescent="0.2">
      <c r="A101" s="15" t="s">
        <v>141</v>
      </c>
      <c r="B101" s="41">
        <f t="shared" si="11"/>
        <v>19</v>
      </c>
      <c r="C101" s="165" t="s">
        <v>540</v>
      </c>
      <c r="D101" s="166"/>
      <c r="E101" s="166"/>
      <c r="F101" s="166"/>
      <c r="G101" s="167"/>
      <c r="H101" s="41" t="s">
        <v>17</v>
      </c>
      <c r="I101" s="27">
        <f t="shared" si="9"/>
        <v>1.4124999999999999</v>
      </c>
      <c r="J101" s="35">
        <f t="shared" si="10"/>
        <v>1.2429999999999999</v>
      </c>
      <c r="K101" s="37">
        <v>1.1299999999999999</v>
      </c>
      <c r="L101" s="48">
        <v>0.28999999999999998</v>
      </c>
      <c r="M101" s="17"/>
      <c r="N101" s="17"/>
      <c r="O101" s="17"/>
    </row>
    <row r="102" spans="1:15" ht="15" customHeight="1" x14ac:dyDescent="0.2">
      <c r="A102" s="15" t="s">
        <v>142</v>
      </c>
      <c r="B102" s="41">
        <f t="shared" si="11"/>
        <v>20</v>
      </c>
      <c r="C102" s="165" t="s">
        <v>541</v>
      </c>
      <c r="D102" s="166"/>
      <c r="E102" s="166"/>
      <c r="F102" s="166"/>
      <c r="G102" s="167"/>
      <c r="H102" s="41" t="s">
        <v>17</v>
      </c>
      <c r="I102" s="27">
        <f t="shared" si="9"/>
        <v>1.6500000000000001</v>
      </c>
      <c r="J102" s="35">
        <f t="shared" si="10"/>
        <v>1.452</v>
      </c>
      <c r="K102" s="37">
        <v>1.32</v>
      </c>
      <c r="L102" s="48">
        <v>0.307</v>
      </c>
      <c r="M102" s="17"/>
      <c r="N102" s="17"/>
      <c r="O102" s="17"/>
    </row>
    <row r="103" spans="1:15" ht="15" customHeight="1" x14ac:dyDescent="0.2">
      <c r="A103" s="15" t="s">
        <v>370</v>
      </c>
      <c r="B103" s="41">
        <f t="shared" si="11"/>
        <v>21</v>
      </c>
      <c r="C103" s="165" t="s">
        <v>376</v>
      </c>
      <c r="D103" s="166"/>
      <c r="E103" s="166"/>
      <c r="F103" s="166"/>
      <c r="G103" s="167"/>
      <c r="H103" s="41" t="s">
        <v>17</v>
      </c>
      <c r="I103" s="27">
        <f t="shared" si="9"/>
        <v>1.4874999999999998</v>
      </c>
      <c r="J103" s="35">
        <f t="shared" si="10"/>
        <v>1.3089999999999999</v>
      </c>
      <c r="K103" s="37">
        <v>1.19</v>
      </c>
      <c r="L103" s="48"/>
      <c r="M103" s="17"/>
      <c r="N103" s="17"/>
      <c r="O103" s="17"/>
    </row>
    <row r="104" spans="1:15" ht="15" customHeight="1" x14ac:dyDescent="0.2">
      <c r="A104" s="15" t="s">
        <v>143</v>
      </c>
      <c r="B104" s="41">
        <f t="shared" si="11"/>
        <v>22</v>
      </c>
      <c r="C104" s="207" t="s">
        <v>542</v>
      </c>
      <c r="D104" s="208"/>
      <c r="E104" s="208"/>
      <c r="F104" s="208"/>
      <c r="G104" s="209"/>
      <c r="H104" s="47" t="s">
        <v>17</v>
      </c>
      <c r="I104" s="27">
        <f t="shared" si="9"/>
        <v>1.3621300000000001</v>
      </c>
      <c r="J104" s="35">
        <f t="shared" si="10"/>
        <v>1.1986744</v>
      </c>
      <c r="K104" s="37">
        <f>L104*курс!$B$2</f>
        <v>1.089704</v>
      </c>
      <c r="L104" s="48">
        <v>0.31900000000000001</v>
      </c>
      <c r="M104" s="17"/>
      <c r="N104" s="17"/>
      <c r="O104" s="17"/>
    </row>
    <row r="105" spans="1:15" ht="15.75" customHeight="1" x14ac:dyDescent="0.25">
      <c r="A105" s="15" t="s">
        <v>87</v>
      </c>
      <c r="B105" s="41">
        <f t="shared" si="11"/>
        <v>23</v>
      </c>
      <c r="C105" s="222" t="s">
        <v>543</v>
      </c>
      <c r="D105" s="223"/>
      <c r="E105" s="223"/>
      <c r="F105" s="223"/>
      <c r="G105" s="224"/>
      <c r="H105" s="20" t="s">
        <v>17</v>
      </c>
      <c r="I105" s="27">
        <f t="shared" si="9"/>
        <v>1.6012499999999998</v>
      </c>
      <c r="J105" s="35">
        <f t="shared" si="10"/>
        <v>1.4091</v>
      </c>
      <c r="K105" s="37">
        <f>L105*курс!$B$2</f>
        <v>1.2809999999999999</v>
      </c>
      <c r="L105" s="48">
        <v>0.375</v>
      </c>
      <c r="M105" s="17"/>
      <c r="N105" s="17"/>
      <c r="O105" s="17"/>
    </row>
    <row r="106" spans="1:15" ht="15.75" customHeight="1" x14ac:dyDescent="0.25">
      <c r="A106" s="15" t="s">
        <v>88</v>
      </c>
      <c r="B106" s="41">
        <f t="shared" si="11"/>
        <v>24</v>
      </c>
      <c r="C106" s="222" t="s">
        <v>544</v>
      </c>
      <c r="D106" s="223"/>
      <c r="E106" s="223"/>
      <c r="F106" s="223"/>
      <c r="G106" s="224"/>
      <c r="H106" s="20" t="s">
        <v>17</v>
      </c>
      <c r="I106" s="27">
        <f t="shared" si="9"/>
        <v>2.9505699999999995</v>
      </c>
      <c r="J106" s="35">
        <f t="shared" si="10"/>
        <v>2.5965015999999999</v>
      </c>
      <c r="K106" s="37">
        <f>L106*курс!$B$2</f>
        <v>2.3604559999999997</v>
      </c>
      <c r="L106" s="48">
        <v>0.69099999999999995</v>
      </c>
      <c r="M106" s="17"/>
      <c r="N106" s="17"/>
      <c r="O106" s="17"/>
    </row>
    <row r="107" spans="1:15" ht="15.75" customHeight="1" x14ac:dyDescent="0.25">
      <c r="A107" s="15" t="s">
        <v>94</v>
      </c>
      <c r="B107" s="41">
        <f t="shared" si="11"/>
        <v>25</v>
      </c>
      <c r="C107" s="225" t="s">
        <v>545</v>
      </c>
      <c r="D107" s="226"/>
      <c r="E107" s="226"/>
      <c r="F107" s="226"/>
      <c r="G107" s="227"/>
      <c r="H107" s="41" t="s">
        <v>17</v>
      </c>
      <c r="I107" s="27">
        <f t="shared" si="9"/>
        <v>1.3749400000000001</v>
      </c>
      <c r="J107" s="35">
        <f t="shared" si="10"/>
        <v>1.2099472</v>
      </c>
      <c r="K107" s="37">
        <f>L107*курс!$B$2</f>
        <v>1.099952</v>
      </c>
      <c r="L107" s="40">
        <v>0.32200000000000001</v>
      </c>
      <c r="M107" s="17"/>
      <c r="N107" s="17"/>
      <c r="O107" s="17"/>
    </row>
    <row r="108" spans="1:15" ht="15.75" customHeight="1" x14ac:dyDescent="0.25">
      <c r="A108" s="15" t="s">
        <v>95</v>
      </c>
      <c r="B108" s="41">
        <f t="shared" si="11"/>
        <v>26</v>
      </c>
      <c r="C108" s="189" t="s">
        <v>546</v>
      </c>
      <c r="D108" s="190"/>
      <c r="E108" s="190"/>
      <c r="F108" s="190"/>
      <c r="G108" s="191"/>
      <c r="H108" s="41" t="s">
        <v>17</v>
      </c>
      <c r="I108" s="27">
        <f t="shared" si="9"/>
        <v>2.3143400000000001</v>
      </c>
      <c r="J108" s="35">
        <f t="shared" si="10"/>
        <v>2.0366192000000001</v>
      </c>
      <c r="K108" s="37">
        <f>L108*курс!$B$2</f>
        <v>1.851472</v>
      </c>
      <c r="L108" s="40">
        <v>0.54200000000000004</v>
      </c>
      <c r="M108" s="17"/>
      <c r="N108" s="17"/>
      <c r="O108" s="17"/>
    </row>
    <row r="109" spans="1:15" ht="15" customHeight="1" x14ac:dyDescent="0.2">
      <c r="A109" s="15" t="s">
        <v>127</v>
      </c>
      <c r="B109" s="41">
        <f t="shared" si="11"/>
        <v>27</v>
      </c>
      <c r="C109" s="165" t="s">
        <v>547</v>
      </c>
      <c r="D109" s="166"/>
      <c r="E109" s="166"/>
      <c r="F109" s="166"/>
      <c r="G109" s="167"/>
      <c r="H109" s="41" t="s">
        <v>17</v>
      </c>
      <c r="I109" s="27">
        <f t="shared" ref="I109:I136" si="12">K109+K109*25%</f>
        <v>1.35</v>
      </c>
      <c r="J109" s="35">
        <f t="shared" ref="J109:J136" si="13">K109+K109*10%</f>
        <v>1.1880000000000002</v>
      </c>
      <c r="K109" s="37">
        <v>1.08</v>
      </c>
      <c r="L109" s="40"/>
      <c r="M109" s="17"/>
      <c r="N109" s="17"/>
      <c r="O109" s="17"/>
    </row>
    <row r="110" spans="1:15" ht="15" customHeight="1" x14ac:dyDescent="0.2">
      <c r="A110" s="15" t="s">
        <v>126</v>
      </c>
      <c r="B110" s="41">
        <f t="shared" si="11"/>
        <v>28</v>
      </c>
      <c r="C110" s="165" t="s">
        <v>548</v>
      </c>
      <c r="D110" s="166"/>
      <c r="E110" s="166"/>
      <c r="F110" s="166"/>
      <c r="G110" s="167"/>
      <c r="H110" s="41" t="s">
        <v>17</v>
      </c>
      <c r="I110" s="27">
        <f t="shared" si="12"/>
        <v>1.8625</v>
      </c>
      <c r="J110" s="35">
        <f t="shared" si="13"/>
        <v>1.639</v>
      </c>
      <c r="K110" s="37">
        <v>1.49</v>
      </c>
      <c r="L110" s="40"/>
      <c r="M110" s="17"/>
      <c r="N110" s="17"/>
      <c r="O110" s="17"/>
    </row>
    <row r="111" spans="1:15" ht="12.75" customHeight="1" x14ac:dyDescent="0.25">
      <c r="A111" s="15"/>
      <c r="B111" s="41">
        <f t="shared" si="11"/>
        <v>29</v>
      </c>
      <c r="C111" s="165" t="s">
        <v>549</v>
      </c>
      <c r="D111" s="166"/>
      <c r="E111" s="166"/>
      <c r="F111" s="166"/>
      <c r="G111" s="167"/>
      <c r="H111" s="41" t="s">
        <v>17</v>
      </c>
      <c r="I111" s="27">
        <f>K111+K111*25%</f>
        <v>2.9125000000000001</v>
      </c>
      <c r="J111" s="35">
        <f>K111+K111*10%</f>
        <v>2.5630000000000002</v>
      </c>
      <c r="K111" s="37">
        <v>2.33</v>
      </c>
      <c r="L111" s="40"/>
      <c r="M111" s="17"/>
      <c r="N111" s="17"/>
      <c r="O111" s="17"/>
    </row>
    <row r="112" spans="1:15" ht="15" customHeight="1" x14ac:dyDescent="0.2">
      <c r="A112" s="15" t="s">
        <v>128</v>
      </c>
      <c r="B112" s="41">
        <f t="shared" si="11"/>
        <v>30</v>
      </c>
      <c r="C112" s="165" t="s">
        <v>221</v>
      </c>
      <c r="D112" s="166"/>
      <c r="E112" s="166"/>
      <c r="F112" s="166"/>
      <c r="G112" s="167"/>
      <c r="H112" s="41" t="s">
        <v>17</v>
      </c>
      <c r="I112" s="27">
        <f t="shared" si="12"/>
        <v>3.375</v>
      </c>
      <c r="J112" s="35">
        <f t="shared" si="13"/>
        <v>2.97</v>
      </c>
      <c r="K112" s="37">
        <v>2.7</v>
      </c>
      <c r="L112" s="40"/>
      <c r="M112" s="17"/>
      <c r="N112" s="17"/>
      <c r="O112" s="17"/>
    </row>
    <row r="113" spans="1:15" ht="15.75" customHeight="1" x14ac:dyDescent="0.25">
      <c r="A113" s="15" t="s">
        <v>129</v>
      </c>
      <c r="B113" s="41">
        <f t="shared" si="11"/>
        <v>31</v>
      </c>
      <c r="C113" s="165" t="s">
        <v>550</v>
      </c>
      <c r="D113" s="166"/>
      <c r="E113" s="166"/>
      <c r="F113" s="166"/>
      <c r="G113" s="167"/>
      <c r="H113" s="41" t="s">
        <v>17</v>
      </c>
      <c r="I113" s="27">
        <f t="shared" si="12"/>
        <v>5.9125000000000005</v>
      </c>
      <c r="J113" s="35">
        <f t="shared" si="13"/>
        <v>5.2030000000000003</v>
      </c>
      <c r="K113" s="37">
        <v>4.7300000000000004</v>
      </c>
      <c r="L113" s="40"/>
      <c r="M113" s="17"/>
      <c r="N113" s="17"/>
      <c r="O113" s="17"/>
    </row>
    <row r="114" spans="1:15" ht="15.75" customHeight="1" x14ac:dyDescent="0.2">
      <c r="A114" s="15" t="s">
        <v>130</v>
      </c>
      <c r="B114" s="41">
        <f t="shared" si="11"/>
        <v>32</v>
      </c>
      <c r="C114" s="165" t="s">
        <v>355</v>
      </c>
      <c r="D114" s="166"/>
      <c r="E114" s="166"/>
      <c r="F114" s="166"/>
      <c r="G114" s="167"/>
      <c r="H114" s="41" t="s">
        <v>17</v>
      </c>
      <c r="I114" s="27">
        <f t="shared" si="12"/>
        <v>2.4</v>
      </c>
      <c r="J114" s="35">
        <f t="shared" si="13"/>
        <v>2.1120000000000001</v>
      </c>
      <c r="K114" s="37">
        <v>1.92</v>
      </c>
      <c r="L114" s="40"/>
      <c r="M114" s="17"/>
      <c r="N114" s="17"/>
      <c r="O114" s="17"/>
    </row>
    <row r="115" spans="1:15" ht="15.75" customHeight="1" x14ac:dyDescent="0.25">
      <c r="A115" s="15" t="s">
        <v>131</v>
      </c>
      <c r="B115" s="41">
        <f t="shared" si="11"/>
        <v>33</v>
      </c>
      <c r="C115" s="165" t="s">
        <v>551</v>
      </c>
      <c r="D115" s="166"/>
      <c r="E115" s="166"/>
      <c r="F115" s="166"/>
      <c r="G115" s="167"/>
      <c r="H115" s="41" t="s">
        <v>17</v>
      </c>
      <c r="I115" s="27">
        <f t="shared" si="12"/>
        <v>3.375</v>
      </c>
      <c r="J115" s="35">
        <f t="shared" si="13"/>
        <v>2.97</v>
      </c>
      <c r="K115" s="37">
        <v>2.7</v>
      </c>
      <c r="L115" s="40"/>
      <c r="M115" s="17"/>
      <c r="N115" s="17"/>
      <c r="O115" s="17"/>
    </row>
    <row r="116" spans="1:15" ht="15" customHeight="1" x14ac:dyDescent="0.2">
      <c r="A116" s="15" t="s">
        <v>90</v>
      </c>
      <c r="B116" s="41">
        <f t="shared" si="11"/>
        <v>34</v>
      </c>
      <c r="C116" s="165" t="s">
        <v>552</v>
      </c>
      <c r="D116" s="166"/>
      <c r="E116" s="166"/>
      <c r="F116" s="166"/>
      <c r="G116" s="167"/>
      <c r="H116" s="41" t="s">
        <v>17</v>
      </c>
      <c r="I116" s="27">
        <f t="shared" si="12"/>
        <v>4</v>
      </c>
      <c r="J116" s="35">
        <f t="shared" si="13"/>
        <v>3.5200000000000005</v>
      </c>
      <c r="K116" s="37">
        <v>3.2</v>
      </c>
      <c r="L116" s="40"/>
      <c r="M116" s="17"/>
      <c r="N116" s="17"/>
      <c r="O116" s="17"/>
    </row>
    <row r="117" spans="1:15" ht="15" customHeight="1" x14ac:dyDescent="0.2">
      <c r="A117" s="15" t="s">
        <v>89</v>
      </c>
      <c r="B117" s="41">
        <f t="shared" si="11"/>
        <v>35</v>
      </c>
      <c r="C117" s="165" t="s">
        <v>553</v>
      </c>
      <c r="D117" s="166"/>
      <c r="E117" s="166"/>
      <c r="F117" s="166"/>
      <c r="G117" s="167"/>
      <c r="H117" s="41" t="s">
        <v>17</v>
      </c>
      <c r="I117" s="27">
        <f t="shared" si="12"/>
        <v>3.875</v>
      </c>
      <c r="J117" s="35">
        <f t="shared" si="13"/>
        <v>3.41</v>
      </c>
      <c r="K117" s="37">
        <v>3.1</v>
      </c>
      <c r="L117" s="40"/>
      <c r="M117" s="17"/>
      <c r="N117" s="17"/>
      <c r="O117" s="17"/>
    </row>
    <row r="118" spans="1:15" ht="15.75" customHeight="1" x14ac:dyDescent="0.25">
      <c r="A118" s="15" t="s">
        <v>92</v>
      </c>
      <c r="B118" s="41">
        <f t="shared" si="11"/>
        <v>36</v>
      </c>
      <c r="C118" s="165" t="s">
        <v>554</v>
      </c>
      <c r="D118" s="166"/>
      <c r="E118" s="166"/>
      <c r="F118" s="166"/>
      <c r="G118" s="167"/>
      <c r="H118" s="41" t="s">
        <v>17</v>
      </c>
      <c r="I118" s="27">
        <f t="shared" si="12"/>
        <v>2.1392700000000002</v>
      </c>
      <c r="J118" s="35">
        <f t="shared" si="13"/>
        <v>1.8825576000000002</v>
      </c>
      <c r="K118" s="37">
        <f>L118*курс!$B$2</f>
        <v>1.711416</v>
      </c>
      <c r="L118" s="40">
        <v>0.501</v>
      </c>
      <c r="M118" s="17"/>
      <c r="N118" s="17"/>
      <c r="O118" s="17"/>
    </row>
    <row r="119" spans="1:15" ht="15.75" x14ac:dyDescent="0.25">
      <c r="A119" s="15" t="s">
        <v>91</v>
      </c>
      <c r="B119" s="41">
        <f t="shared" si="11"/>
        <v>37</v>
      </c>
      <c r="C119" s="201" t="s">
        <v>555</v>
      </c>
      <c r="D119" s="202"/>
      <c r="E119" s="202"/>
      <c r="F119" s="202"/>
      <c r="G119" s="203"/>
      <c r="H119" s="41" t="s">
        <v>17</v>
      </c>
      <c r="I119" s="27">
        <f t="shared" si="12"/>
        <v>3.125</v>
      </c>
      <c r="J119" s="35">
        <f t="shared" si="13"/>
        <v>2.75</v>
      </c>
      <c r="K119" s="37">
        <v>2.5</v>
      </c>
      <c r="L119" s="40"/>
      <c r="M119" s="17"/>
      <c r="N119" s="17"/>
      <c r="O119" s="17"/>
    </row>
    <row r="120" spans="1:15" ht="15.75" x14ac:dyDescent="0.25">
      <c r="A120" s="15" t="s">
        <v>187</v>
      </c>
      <c r="B120" s="41">
        <f t="shared" si="11"/>
        <v>38</v>
      </c>
      <c r="C120" s="201" t="s">
        <v>556</v>
      </c>
      <c r="D120" s="202"/>
      <c r="E120" s="202"/>
      <c r="F120" s="202"/>
      <c r="G120" s="203"/>
      <c r="H120" s="41" t="s">
        <v>17</v>
      </c>
      <c r="I120" s="27">
        <f t="shared" si="12"/>
        <v>1.16144</v>
      </c>
      <c r="J120" s="35">
        <f t="shared" si="13"/>
        <v>1.0220672000000002</v>
      </c>
      <c r="K120" s="37">
        <f>L120*курс!$B$2</f>
        <v>0.92915200000000009</v>
      </c>
      <c r="L120" s="40">
        <v>0.27200000000000002</v>
      </c>
      <c r="M120" s="17"/>
      <c r="N120" s="17"/>
      <c r="O120" s="17"/>
    </row>
    <row r="121" spans="1:15" ht="15" customHeight="1" x14ac:dyDescent="0.2">
      <c r="A121" s="15" t="s">
        <v>93</v>
      </c>
      <c r="B121" s="41">
        <f t="shared" si="11"/>
        <v>39</v>
      </c>
      <c r="C121" s="189" t="s">
        <v>557</v>
      </c>
      <c r="D121" s="190"/>
      <c r="E121" s="190"/>
      <c r="F121" s="190"/>
      <c r="G121" s="191"/>
      <c r="H121" s="41" t="s">
        <v>17</v>
      </c>
      <c r="I121" s="27">
        <f t="shared" si="12"/>
        <v>1.2126799999999998</v>
      </c>
      <c r="J121" s="35">
        <f t="shared" si="13"/>
        <v>1.0671583999999998</v>
      </c>
      <c r="K121" s="37">
        <f>L121*курс!$B$2</f>
        <v>0.9701439999999999</v>
      </c>
      <c r="L121" s="40">
        <v>0.28399999999999997</v>
      </c>
      <c r="M121" s="17"/>
      <c r="N121" s="17"/>
      <c r="O121" s="17"/>
    </row>
    <row r="122" spans="1:15" ht="15" customHeight="1" x14ac:dyDescent="0.2">
      <c r="A122" s="15" t="s">
        <v>93</v>
      </c>
      <c r="B122" s="41">
        <f t="shared" si="11"/>
        <v>40</v>
      </c>
      <c r="C122" s="189" t="s">
        <v>558</v>
      </c>
      <c r="D122" s="190"/>
      <c r="E122" s="190"/>
      <c r="F122" s="190"/>
      <c r="G122" s="191"/>
      <c r="H122" s="41" t="s">
        <v>17</v>
      </c>
      <c r="I122" s="27">
        <f t="shared" si="12"/>
        <v>1.3493200000000001</v>
      </c>
      <c r="J122" s="35">
        <f t="shared" si="13"/>
        <v>1.1874016000000001</v>
      </c>
      <c r="K122" s="37">
        <f>L122*курс!$B$2</f>
        <v>1.079456</v>
      </c>
      <c r="L122" s="40">
        <v>0.316</v>
      </c>
      <c r="M122" s="17"/>
      <c r="N122" s="17"/>
      <c r="O122" s="17"/>
    </row>
    <row r="123" spans="1:15" ht="15.75" x14ac:dyDescent="0.25">
      <c r="A123" s="15" t="s">
        <v>96</v>
      </c>
      <c r="B123" s="41">
        <f t="shared" si="11"/>
        <v>41</v>
      </c>
      <c r="C123" s="201" t="s">
        <v>559</v>
      </c>
      <c r="D123" s="202"/>
      <c r="E123" s="202"/>
      <c r="F123" s="202"/>
      <c r="G123" s="203"/>
      <c r="H123" s="41" t="s">
        <v>17</v>
      </c>
      <c r="I123" s="27">
        <f t="shared" si="12"/>
        <v>7.1499999999999995</v>
      </c>
      <c r="J123" s="35">
        <f t="shared" si="13"/>
        <v>6.2919999999999998</v>
      </c>
      <c r="K123" s="37">
        <v>5.72</v>
      </c>
      <c r="L123" s="40">
        <v>1.1419999999999999</v>
      </c>
      <c r="M123" s="17"/>
      <c r="N123" s="17"/>
      <c r="O123" s="17"/>
    </row>
    <row r="124" spans="1:15" ht="15.75" customHeight="1" x14ac:dyDescent="0.25">
      <c r="A124" s="15" t="s">
        <v>97</v>
      </c>
      <c r="B124" s="41">
        <f t="shared" si="11"/>
        <v>42</v>
      </c>
      <c r="C124" s="165" t="s">
        <v>560</v>
      </c>
      <c r="D124" s="166"/>
      <c r="E124" s="166"/>
      <c r="F124" s="166"/>
      <c r="G124" s="167"/>
      <c r="H124" s="41" t="s">
        <v>17</v>
      </c>
      <c r="I124" s="27">
        <f>K124+K124*25%</f>
        <v>4.875</v>
      </c>
      <c r="J124" s="35">
        <f t="shared" si="13"/>
        <v>4.29</v>
      </c>
      <c r="K124" s="37">
        <v>3.9</v>
      </c>
      <c r="L124" s="40">
        <v>0.96299999999999997</v>
      </c>
      <c r="M124" s="17"/>
      <c r="N124" s="17"/>
      <c r="O124" s="17"/>
    </row>
    <row r="125" spans="1:15" ht="15.75" customHeight="1" x14ac:dyDescent="0.25">
      <c r="A125" s="15" t="s">
        <v>366</v>
      </c>
      <c r="B125" s="41">
        <f t="shared" si="11"/>
        <v>43</v>
      </c>
      <c r="C125" s="165" t="s">
        <v>561</v>
      </c>
      <c r="D125" s="166"/>
      <c r="E125" s="166"/>
      <c r="F125" s="166"/>
      <c r="G125" s="167"/>
      <c r="H125" s="41" t="s">
        <v>17</v>
      </c>
      <c r="I125" s="27">
        <f>K125+K125*25%</f>
        <v>5.5874999999999995</v>
      </c>
      <c r="J125" s="35">
        <f t="shared" si="13"/>
        <v>4.9169999999999998</v>
      </c>
      <c r="K125" s="37">
        <v>4.47</v>
      </c>
      <c r="L125" s="40"/>
      <c r="M125" s="17"/>
      <c r="N125" s="17"/>
      <c r="O125" s="17"/>
    </row>
    <row r="126" spans="1:15" ht="15.75" customHeight="1" x14ac:dyDescent="0.25">
      <c r="A126" s="15" t="s">
        <v>99</v>
      </c>
      <c r="B126" s="41">
        <f t="shared" si="11"/>
        <v>44</v>
      </c>
      <c r="C126" s="165" t="s">
        <v>562</v>
      </c>
      <c r="D126" s="166"/>
      <c r="E126" s="166"/>
      <c r="F126" s="166"/>
      <c r="G126" s="167"/>
      <c r="H126" s="41" t="s">
        <v>17</v>
      </c>
      <c r="I126" s="27">
        <f t="shared" si="12"/>
        <v>6.2624999999999993</v>
      </c>
      <c r="J126" s="35">
        <f t="shared" si="13"/>
        <v>5.5110000000000001</v>
      </c>
      <c r="K126" s="37">
        <v>5.01</v>
      </c>
      <c r="L126" s="40">
        <v>1.2090000000000001</v>
      </c>
      <c r="M126" s="17"/>
      <c r="N126" s="17"/>
      <c r="O126" s="17"/>
    </row>
    <row r="127" spans="1:15" ht="15.75" customHeight="1" x14ac:dyDescent="0.25">
      <c r="A127" s="15" t="s">
        <v>98</v>
      </c>
      <c r="B127" s="41">
        <f t="shared" si="11"/>
        <v>45</v>
      </c>
      <c r="C127" s="165" t="s">
        <v>563</v>
      </c>
      <c r="D127" s="166"/>
      <c r="E127" s="166"/>
      <c r="F127" s="166"/>
      <c r="G127" s="167"/>
      <c r="H127" s="41" t="s">
        <v>17</v>
      </c>
      <c r="I127" s="27">
        <f t="shared" si="12"/>
        <v>5.8114699999999999</v>
      </c>
      <c r="J127" s="35">
        <f t="shared" si="13"/>
        <v>5.1140935999999995</v>
      </c>
      <c r="K127" s="37">
        <f>L127*курс!$B$2</f>
        <v>4.6491759999999998</v>
      </c>
      <c r="L127" s="40">
        <v>1.361</v>
      </c>
      <c r="M127" s="17"/>
      <c r="N127" s="17"/>
      <c r="O127" s="17"/>
    </row>
    <row r="128" spans="1:15" ht="15" customHeight="1" x14ac:dyDescent="0.2">
      <c r="A128" s="15" t="s">
        <v>100</v>
      </c>
      <c r="B128" s="41">
        <f t="shared" si="11"/>
        <v>46</v>
      </c>
      <c r="C128" s="165" t="s">
        <v>564</v>
      </c>
      <c r="D128" s="166"/>
      <c r="E128" s="166"/>
      <c r="F128" s="166"/>
      <c r="G128" s="167"/>
      <c r="H128" s="41" t="s">
        <v>17</v>
      </c>
      <c r="I128" s="27">
        <f t="shared" si="12"/>
        <v>8.375</v>
      </c>
      <c r="J128" s="35">
        <f t="shared" si="13"/>
        <v>7.37</v>
      </c>
      <c r="K128" s="37">
        <v>6.7</v>
      </c>
      <c r="L128" s="40">
        <v>1.458</v>
      </c>
      <c r="M128" s="17"/>
      <c r="N128" s="17"/>
      <c r="O128" s="17"/>
    </row>
    <row r="129" spans="1:15" ht="15" customHeight="1" x14ac:dyDescent="0.2">
      <c r="A129" s="15" t="s">
        <v>101</v>
      </c>
      <c r="B129" s="41">
        <f t="shared" si="11"/>
        <v>47</v>
      </c>
      <c r="C129" s="165" t="s">
        <v>565</v>
      </c>
      <c r="D129" s="166"/>
      <c r="E129" s="166"/>
      <c r="F129" s="166"/>
      <c r="G129" s="167"/>
      <c r="H129" s="41" t="s">
        <v>17</v>
      </c>
      <c r="I129" s="27">
        <f t="shared" si="12"/>
        <v>10.4375</v>
      </c>
      <c r="J129" s="35">
        <f t="shared" si="13"/>
        <v>9.1849999999999987</v>
      </c>
      <c r="K129" s="37">
        <v>8.35</v>
      </c>
      <c r="L129" s="40">
        <v>1.976</v>
      </c>
      <c r="M129" s="17"/>
      <c r="N129" s="17"/>
      <c r="O129" s="17"/>
    </row>
    <row r="130" spans="1:15" ht="15" customHeight="1" x14ac:dyDescent="0.2">
      <c r="A130" s="15" t="s">
        <v>102</v>
      </c>
      <c r="B130" s="41">
        <f t="shared" si="11"/>
        <v>48</v>
      </c>
      <c r="C130" s="165" t="s">
        <v>566</v>
      </c>
      <c r="D130" s="166"/>
      <c r="E130" s="166"/>
      <c r="F130" s="166"/>
      <c r="G130" s="167"/>
      <c r="H130" s="41" t="s">
        <v>17</v>
      </c>
      <c r="I130" s="27">
        <f t="shared" si="12"/>
        <v>10.5</v>
      </c>
      <c r="J130" s="35">
        <f t="shared" si="13"/>
        <v>9.24</v>
      </c>
      <c r="K130" s="37">
        <v>8.4</v>
      </c>
      <c r="L130" s="40">
        <v>2.093</v>
      </c>
      <c r="M130" s="17"/>
      <c r="N130" s="17"/>
      <c r="O130" s="17"/>
    </row>
    <row r="131" spans="1:15" ht="15.75" x14ac:dyDescent="0.25">
      <c r="A131" s="15" t="s">
        <v>103</v>
      </c>
      <c r="B131" s="41">
        <f t="shared" si="11"/>
        <v>49</v>
      </c>
      <c r="C131" s="168" t="s">
        <v>567</v>
      </c>
      <c r="D131" s="169"/>
      <c r="E131" s="169"/>
      <c r="F131" s="169"/>
      <c r="G131" s="170"/>
      <c r="H131" s="41" t="s">
        <v>17</v>
      </c>
      <c r="I131" s="27">
        <f t="shared" si="12"/>
        <v>7.4895800000000001</v>
      </c>
      <c r="J131" s="35">
        <f t="shared" si="13"/>
        <v>6.5908303999999998</v>
      </c>
      <c r="K131" s="37">
        <f>L131*курс!$B$2</f>
        <v>5.9916640000000001</v>
      </c>
      <c r="L131" s="40">
        <v>1.754</v>
      </c>
      <c r="M131" s="17"/>
      <c r="N131" s="17"/>
      <c r="O131" s="17"/>
    </row>
    <row r="132" spans="1:15" ht="15" customHeight="1" x14ac:dyDescent="0.2">
      <c r="A132" s="15" t="s">
        <v>105</v>
      </c>
      <c r="B132" s="41">
        <f t="shared" si="11"/>
        <v>50</v>
      </c>
      <c r="C132" s="165" t="s">
        <v>568</v>
      </c>
      <c r="D132" s="166"/>
      <c r="E132" s="166"/>
      <c r="F132" s="166"/>
      <c r="G132" s="167"/>
      <c r="H132" s="41" t="s">
        <v>17</v>
      </c>
      <c r="I132" s="27">
        <f t="shared" si="12"/>
        <v>3.1749999999999998</v>
      </c>
      <c r="J132" s="35">
        <f t="shared" si="13"/>
        <v>2.794</v>
      </c>
      <c r="K132" s="37">
        <v>2.54</v>
      </c>
      <c r="L132" s="40">
        <v>0.375</v>
      </c>
      <c r="M132" s="17"/>
      <c r="N132" s="17"/>
      <c r="O132" s="17"/>
    </row>
    <row r="133" spans="1:15" ht="15.75" customHeight="1" x14ac:dyDescent="0.25">
      <c r="A133" s="15" t="s">
        <v>104</v>
      </c>
      <c r="B133" s="41">
        <f t="shared" si="11"/>
        <v>51</v>
      </c>
      <c r="C133" s="165" t="s">
        <v>569</v>
      </c>
      <c r="D133" s="166"/>
      <c r="E133" s="166"/>
      <c r="F133" s="166"/>
      <c r="G133" s="167"/>
      <c r="H133" s="41" t="s">
        <v>17</v>
      </c>
      <c r="I133" s="27">
        <f t="shared" si="12"/>
        <v>5.3249999999999993</v>
      </c>
      <c r="J133" s="35">
        <f t="shared" si="13"/>
        <v>4.6859999999999999</v>
      </c>
      <c r="K133" s="37">
        <v>4.26</v>
      </c>
      <c r="L133" s="40">
        <v>0.86099999999999999</v>
      </c>
      <c r="M133" s="17"/>
      <c r="N133" s="17"/>
      <c r="O133" s="17"/>
    </row>
    <row r="134" spans="1:15" ht="15" customHeight="1" x14ac:dyDescent="0.2">
      <c r="A134" s="15" t="s">
        <v>106</v>
      </c>
      <c r="B134" s="41">
        <f t="shared" si="11"/>
        <v>52</v>
      </c>
      <c r="C134" s="165" t="s">
        <v>570</v>
      </c>
      <c r="D134" s="166"/>
      <c r="E134" s="166"/>
      <c r="F134" s="166"/>
      <c r="G134" s="167"/>
      <c r="H134" s="41" t="s">
        <v>17</v>
      </c>
      <c r="I134" s="27">
        <f t="shared" si="12"/>
        <v>4.125</v>
      </c>
      <c r="J134" s="35">
        <f t="shared" si="13"/>
        <v>3.63</v>
      </c>
      <c r="K134" s="37">
        <v>3.3</v>
      </c>
      <c r="L134" s="40">
        <v>0.629</v>
      </c>
      <c r="M134" s="17"/>
      <c r="N134" s="17"/>
      <c r="O134" s="17"/>
    </row>
    <row r="135" spans="1:15" ht="15" customHeight="1" x14ac:dyDescent="0.2">
      <c r="A135" s="15" t="s">
        <v>119</v>
      </c>
      <c r="B135" s="41">
        <f t="shared" si="11"/>
        <v>53</v>
      </c>
      <c r="C135" s="165" t="s">
        <v>571</v>
      </c>
      <c r="D135" s="166"/>
      <c r="E135" s="166"/>
      <c r="F135" s="166"/>
      <c r="G135" s="167"/>
      <c r="H135" s="41" t="s">
        <v>17</v>
      </c>
      <c r="I135" s="27">
        <f t="shared" si="12"/>
        <v>1.125</v>
      </c>
      <c r="J135" s="35">
        <f t="shared" si="13"/>
        <v>0.99</v>
      </c>
      <c r="K135" s="37">
        <v>0.9</v>
      </c>
      <c r="L135" s="40">
        <v>0.24199999999999999</v>
      </c>
      <c r="M135" s="17"/>
      <c r="N135" s="17"/>
      <c r="O135" s="17"/>
    </row>
    <row r="136" spans="1:15" ht="15" customHeight="1" x14ac:dyDescent="0.2">
      <c r="A136" s="15" t="s">
        <v>120</v>
      </c>
      <c r="B136" s="41">
        <f t="shared" si="11"/>
        <v>54</v>
      </c>
      <c r="C136" s="165" t="s">
        <v>572</v>
      </c>
      <c r="D136" s="166"/>
      <c r="E136" s="166"/>
      <c r="F136" s="166"/>
      <c r="G136" s="167"/>
      <c r="H136" s="41" t="s">
        <v>17</v>
      </c>
      <c r="I136" s="27">
        <f t="shared" si="12"/>
        <v>1.1875</v>
      </c>
      <c r="J136" s="35">
        <f t="shared" si="13"/>
        <v>1.0449999999999999</v>
      </c>
      <c r="K136" s="37">
        <v>0.95</v>
      </c>
      <c r="L136" s="40">
        <v>0.20200000000000001</v>
      </c>
      <c r="M136" s="17"/>
      <c r="N136" s="17"/>
      <c r="O136" s="17"/>
    </row>
    <row r="137" spans="1:15" ht="15" customHeight="1" x14ac:dyDescent="0.2">
      <c r="A137" s="15" t="s">
        <v>121</v>
      </c>
      <c r="B137" s="41">
        <f t="shared" si="11"/>
        <v>55</v>
      </c>
      <c r="C137" s="165" t="s">
        <v>573</v>
      </c>
      <c r="D137" s="166"/>
      <c r="E137" s="166"/>
      <c r="F137" s="166"/>
      <c r="G137" s="167"/>
      <c r="H137" s="41" t="s">
        <v>17</v>
      </c>
      <c r="I137" s="27">
        <f t="shared" ref="I137:I143" si="14">K137+K137*25%</f>
        <v>1.7874999999999999</v>
      </c>
      <c r="J137" s="35">
        <f t="shared" ref="J137:J143" si="15">K137+K137*10%</f>
        <v>1.573</v>
      </c>
      <c r="K137" s="37">
        <v>1.43</v>
      </c>
      <c r="L137" s="40">
        <v>0.26300000000000001</v>
      </c>
      <c r="M137" s="17"/>
      <c r="N137" s="17"/>
      <c r="O137" s="17"/>
    </row>
    <row r="138" spans="1:15" ht="15" customHeight="1" x14ac:dyDescent="0.2">
      <c r="A138" s="15" t="s">
        <v>123</v>
      </c>
      <c r="B138" s="41">
        <f t="shared" si="11"/>
        <v>56</v>
      </c>
      <c r="C138" s="165" t="s">
        <v>574</v>
      </c>
      <c r="D138" s="166"/>
      <c r="E138" s="166"/>
      <c r="F138" s="166"/>
      <c r="G138" s="167"/>
      <c r="H138" s="41" t="s">
        <v>17</v>
      </c>
      <c r="I138" s="27">
        <f t="shared" si="14"/>
        <v>1.4249999999999998</v>
      </c>
      <c r="J138" s="35">
        <f t="shared" si="15"/>
        <v>1.254</v>
      </c>
      <c r="K138" s="37">
        <v>1.1399999999999999</v>
      </c>
      <c r="L138" s="40">
        <v>0.26900000000000002</v>
      </c>
      <c r="M138" s="17"/>
      <c r="N138" s="17"/>
      <c r="O138" s="17"/>
    </row>
    <row r="139" spans="1:15" ht="15" customHeight="1" x14ac:dyDescent="0.2">
      <c r="A139" s="15" t="s">
        <v>122</v>
      </c>
      <c r="B139" s="41">
        <f t="shared" si="11"/>
        <v>57</v>
      </c>
      <c r="C139" s="165" t="s">
        <v>575</v>
      </c>
      <c r="D139" s="166"/>
      <c r="E139" s="166"/>
      <c r="F139" s="166"/>
      <c r="G139" s="167"/>
      <c r="H139" s="41" t="s">
        <v>17</v>
      </c>
      <c r="I139" s="27">
        <f t="shared" si="14"/>
        <v>1.075</v>
      </c>
      <c r="J139" s="35">
        <f t="shared" si="15"/>
        <v>0.94599999999999995</v>
      </c>
      <c r="K139" s="37">
        <v>0.86</v>
      </c>
      <c r="L139" s="40">
        <v>0.20799999999999999</v>
      </c>
      <c r="M139" s="17"/>
      <c r="N139" s="17"/>
      <c r="O139" s="17"/>
    </row>
    <row r="140" spans="1:15" ht="15" customHeight="1" x14ac:dyDescent="0.2">
      <c r="A140" s="15" t="s">
        <v>124</v>
      </c>
      <c r="B140" s="41">
        <f t="shared" si="11"/>
        <v>58</v>
      </c>
      <c r="C140" s="165" t="s">
        <v>576</v>
      </c>
      <c r="D140" s="166"/>
      <c r="E140" s="166"/>
      <c r="F140" s="166"/>
      <c r="G140" s="167"/>
      <c r="H140" s="41" t="s">
        <v>17</v>
      </c>
      <c r="I140" s="27">
        <f t="shared" si="14"/>
        <v>1.5874999999999999</v>
      </c>
      <c r="J140" s="35">
        <f t="shared" si="15"/>
        <v>1.397</v>
      </c>
      <c r="K140" s="37">
        <v>1.27</v>
      </c>
      <c r="L140" s="40">
        <v>0.27200000000000002</v>
      </c>
      <c r="M140" s="17"/>
      <c r="N140" s="17"/>
      <c r="O140" s="17"/>
    </row>
    <row r="141" spans="1:15" ht="15" customHeight="1" x14ac:dyDescent="0.2">
      <c r="A141" s="15" t="s">
        <v>125</v>
      </c>
      <c r="B141" s="41">
        <f t="shared" si="11"/>
        <v>59</v>
      </c>
      <c r="C141" s="165" t="s">
        <v>577</v>
      </c>
      <c r="D141" s="166"/>
      <c r="E141" s="166"/>
      <c r="F141" s="166"/>
      <c r="G141" s="167"/>
      <c r="H141" s="41" t="s">
        <v>17</v>
      </c>
      <c r="I141" s="27">
        <f t="shared" si="14"/>
        <v>2.3000000000000003</v>
      </c>
      <c r="J141" s="35">
        <f t="shared" si="15"/>
        <v>2.024</v>
      </c>
      <c r="K141" s="37">
        <v>1.84</v>
      </c>
      <c r="L141" s="40">
        <v>0.28100000000000003</v>
      </c>
      <c r="M141" s="17"/>
      <c r="N141" s="17"/>
      <c r="O141" s="17"/>
    </row>
    <row r="142" spans="1:15" ht="15.75" customHeight="1" x14ac:dyDescent="0.25">
      <c r="A142" s="15" t="s">
        <v>107</v>
      </c>
      <c r="B142" s="41">
        <f t="shared" si="11"/>
        <v>60</v>
      </c>
      <c r="C142" s="165" t="s">
        <v>578</v>
      </c>
      <c r="D142" s="166"/>
      <c r="E142" s="166"/>
      <c r="F142" s="166"/>
      <c r="G142" s="167"/>
      <c r="H142" s="41" t="s">
        <v>17</v>
      </c>
      <c r="I142" s="27">
        <f t="shared" si="14"/>
        <v>2.0874999999999999</v>
      </c>
      <c r="J142" s="35">
        <f t="shared" si="15"/>
        <v>1.837</v>
      </c>
      <c r="K142" s="37">
        <v>1.67</v>
      </c>
      <c r="L142" s="40">
        <v>0.40100000000000002</v>
      </c>
      <c r="M142" s="17"/>
      <c r="N142" s="17"/>
      <c r="O142" s="17"/>
    </row>
    <row r="143" spans="1:15" ht="15" customHeight="1" x14ac:dyDescent="0.2">
      <c r="A143" s="15" t="s">
        <v>190</v>
      </c>
      <c r="B143" s="41">
        <f t="shared" si="11"/>
        <v>61</v>
      </c>
      <c r="C143" s="165" t="s">
        <v>579</v>
      </c>
      <c r="D143" s="166"/>
      <c r="E143" s="166"/>
      <c r="F143" s="166"/>
      <c r="G143" s="167"/>
      <c r="H143" s="41" t="s">
        <v>17</v>
      </c>
      <c r="I143" s="27">
        <f t="shared" si="14"/>
        <v>2.3499999999999996</v>
      </c>
      <c r="J143" s="35">
        <f t="shared" si="15"/>
        <v>2.0680000000000001</v>
      </c>
      <c r="K143" s="37">
        <v>1.88</v>
      </c>
      <c r="L143" s="40">
        <v>0.42199999999999999</v>
      </c>
      <c r="M143" s="17"/>
      <c r="N143" s="17"/>
      <c r="O143" s="17"/>
    </row>
    <row r="144" spans="1:15" ht="15" customHeight="1" x14ac:dyDescent="0.2">
      <c r="A144" s="15"/>
      <c r="B144" s="41">
        <v>62</v>
      </c>
      <c r="C144" s="165" t="s">
        <v>24</v>
      </c>
      <c r="D144" s="166"/>
      <c r="E144" s="166"/>
      <c r="F144" s="166"/>
      <c r="G144" s="167"/>
      <c r="H144" s="41" t="s">
        <v>17</v>
      </c>
      <c r="I144" s="37" t="s">
        <v>27</v>
      </c>
      <c r="J144" s="37" t="s">
        <v>27</v>
      </c>
      <c r="K144" s="37" t="s">
        <v>27</v>
      </c>
      <c r="L144" s="40"/>
      <c r="M144" s="17"/>
      <c r="N144" s="17"/>
      <c r="O144" s="17"/>
    </row>
    <row r="145" spans="1:15" ht="15.75" x14ac:dyDescent="0.25">
      <c r="A145" s="15"/>
      <c r="B145" s="23"/>
      <c r="C145" s="180" t="s">
        <v>45</v>
      </c>
      <c r="D145" s="181"/>
      <c r="E145" s="181"/>
      <c r="F145" s="181"/>
      <c r="G145" s="182"/>
      <c r="H145" s="23"/>
      <c r="I145" s="23"/>
      <c r="J145" s="23"/>
      <c r="K145" s="38"/>
      <c r="L145" s="40"/>
      <c r="M145" s="17"/>
      <c r="N145" s="17"/>
      <c r="O145" s="17"/>
    </row>
    <row r="146" spans="1:15" ht="15.75" customHeight="1" x14ac:dyDescent="0.25">
      <c r="A146" s="52" t="s">
        <v>244</v>
      </c>
      <c r="B146" s="41">
        <v>1</v>
      </c>
      <c r="C146" s="165" t="s">
        <v>580</v>
      </c>
      <c r="D146" s="166"/>
      <c r="E146" s="166"/>
      <c r="F146" s="166"/>
      <c r="G146" s="167"/>
      <c r="H146" s="41" t="s">
        <v>16</v>
      </c>
      <c r="I146" s="27">
        <f>K146+K146*25%</f>
        <v>0.27500000000000002</v>
      </c>
      <c r="J146" s="35">
        <f>K146+K146*10%</f>
        <v>0.24199999999999999</v>
      </c>
      <c r="K146" s="37">
        <v>0.22</v>
      </c>
      <c r="L146" s="40"/>
      <c r="M146" s="17"/>
      <c r="N146" s="17"/>
      <c r="O146" s="17"/>
    </row>
    <row r="147" spans="1:15" ht="15.75" customHeight="1" x14ac:dyDescent="0.25">
      <c r="A147" s="52" t="s">
        <v>245</v>
      </c>
      <c r="B147" s="41">
        <v>2</v>
      </c>
      <c r="C147" s="165" t="s">
        <v>581</v>
      </c>
      <c r="D147" s="166"/>
      <c r="E147" s="166"/>
      <c r="F147" s="166"/>
      <c r="G147" s="167"/>
      <c r="H147" s="41" t="s">
        <v>16</v>
      </c>
      <c r="I147" s="27">
        <f>K147+K147*25%</f>
        <v>0.3</v>
      </c>
      <c r="J147" s="35">
        <f>K147+K147*10%</f>
        <v>0.26400000000000001</v>
      </c>
      <c r="K147" s="37">
        <v>0.24</v>
      </c>
      <c r="L147" s="40"/>
      <c r="M147" s="17"/>
      <c r="N147" s="17"/>
      <c r="O147" s="17"/>
    </row>
    <row r="148" spans="1:15" ht="15" customHeight="1" x14ac:dyDescent="0.2">
      <c r="A148" s="15" t="s">
        <v>233</v>
      </c>
      <c r="B148" s="41">
        <v>3</v>
      </c>
      <c r="C148" s="165" t="s">
        <v>582</v>
      </c>
      <c r="D148" s="166"/>
      <c r="E148" s="166"/>
      <c r="F148" s="166"/>
      <c r="G148" s="167"/>
      <c r="H148" s="41" t="s">
        <v>16</v>
      </c>
      <c r="I148" s="27">
        <f>K148+K148*25%</f>
        <v>2.3624999999999998</v>
      </c>
      <c r="J148" s="35">
        <f>K148+K148*10%</f>
        <v>2.0789999999999997</v>
      </c>
      <c r="K148" s="37">
        <v>1.89</v>
      </c>
      <c r="L148" s="40"/>
      <c r="M148" s="17"/>
      <c r="N148" s="17"/>
      <c r="O148" s="17"/>
    </row>
    <row r="149" spans="1:15" ht="15" customHeight="1" x14ac:dyDescent="0.2">
      <c r="A149" s="15" t="s">
        <v>234</v>
      </c>
      <c r="B149" s="41">
        <v>4</v>
      </c>
      <c r="C149" s="165" t="s">
        <v>583</v>
      </c>
      <c r="D149" s="166"/>
      <c r="E149" s="166"/>
      <c r="F149" s="166"/>
      <c r="G149" s="167"/>
      <c r="H149" s="41" t="s">
        <v>16</v>
      </c>
      <c r="I149" s="27">
        <f>K149+K149*25%</f>
        <v>3.8874999999999997</v>
      </c>
      <c r="J149" s="35">
        <f>K149+K149*10%</f>
        <v>3.4209999999999998</v>
      </c>
      <c r="K149" s="37">
        <v>3.11</v>
      </c>
      <c r="L149" s="40"/>
      <c r="M149" s="17"/>
      <c r="N149" s="17"/>
      <c r="O149" s="17"/>
    </row>
    <row r="150" spans="1:15" ht="15" customHeight="1" x14ac:dyDescent="0.2">
      <c r="A150" s="15" t="s">
        <v>390</v>
      </c>
      <c r="B150" s="41">
        <v>5</v>
      </c>
      <c r="C150" s="189" t="s">
        <v>391</v>
      </c>
      <c r="D150" s="190"/>
      <c r="E150" s="190"/>
      <c r="F150" s="190"/>
      <c r="G150" s="191"/>
      <c r="H150" s="41" t="s">
        <v>16</v>
      </c>
      <c r="I150" s="27">
        <f>K150+K150*25%</f>
        <v>2.8875000000000002</v>
      </c>
      <c r="J150" s="35">
        <f>K150+K150*10%</f>
        <v>2.5409999999999999</v>
      </c>
      <c r="K150" s="37">
        <v>2.31</v>
      </c>
      <c r="L150" s="40"/>
      <c r="M150" s="17"/>
      <c r="N150" s="17"/>
      <c r="O150" s="17"/>
    </row>
    <row r="151" spans="1:15" ht="15" customHeight="1" x14ac:dyDescent="0.2">
      <c r="A151" s="15" t="s">
        <v>27</v>
      </c>
      <c r="B151" s="41">
        <v>6</v>
      </c>
      <c r="C151" s="189" t="s">
        <v>28</v>
      </c>
      <c r="D151" s="190"/>
      <c r="E151" s="190"/>
      <c r="F151" s="190"/>
      <c r="G151" s="191"/>
      <c r="H151" s="25" t="s">
        <v>19</v>
      </c>
      <c r="I151" s="37" t="s">
        <v>27</v>
      </c>
      <c r="J151" s="37" t="s">
        <v>27</v>
      </c>
      <c r="K151" s="37" t="s">
        <v>27</v>
      </c>
      <c r="L151" s="40"/>
      <c r="M151" s="17"/>
      <c r="N151" s="17"/>
      <c r="O151" s="17"/>
    </row>
    <row r="152" spans="1:15" ht="15" customHeight="1" x14ac:dyDescent="0.2">
      <c r="A152" s="15" t="s">
        <v>456</v>
      </c>
      <c r="B152" s="41">
        <v>7</v>
      </c>
      <c r="C152" s="165" t="s">
        <v>39</v>
      </c>
      <c r="D152" s="166"/>
      <c r="E152" s="166"/>
      <c r="F152" s="166"/>
      <c r="G152" s="167"/>
      <c r="H152" s="41" t="s">
        <v>19</v>
      </c>
      <c r="I152" s="27">
        <f t="shared" ref="I152:I157" si="16">K152+K152*25%</f>
        <v>1.6500000000000001</v>
      </c>
      <c r="J152" s="35">
        <f t="shared" ref="J152:J157" si="17">K152+K152*10%</f>
        <v>1.452</v>
      </c>
      <c r="K152" s="37">
        <v>1.32</v>
      </c>
      <c r="L152" s="16"/>
      <c r="M152" s="17"/>
      <c r="N152" s="17"/>
      <c r="O152" s="17"/>
    </row>
    <row r="153" spans="1:15" ht="15.75" customHeight="1" x14ac:dyDescent="0.25">
      <c r="A153" s="58" t="s">
        <v>236</v>
      </c>
      <c r="B153" s="41">
        <v>8</v>
      </c>
      <c r="C153" s="165" t="s">
        <v>584</v>
      </c>
      <c r="D153" s="166"/>
      <c r="E153" s="166"/>
      <c r="F153" s="166"/>
      <c r="G153" s="167"/>
      <c r="H153" s="41" t="s">
        <v>19</v>
      </c>
      <c r="I153" s="27">
        <f t="shared" si="16"/>
        <v>3.3125</v>
      </c>
      <c r="J153" s="35">
        <f t="shared" si="17"/>
        <v>2.915</v>
      </c>
      <c r="K153" s="37">
        <v>2.65</v>
      </c>
      <c r="L153" s="16">
        <v>0.58799999999999997</v>
      </c>
      <c r="M153" s="17"/>
      <c r="N153" s="17"/>
      <c r="O153" s="17"/>
    </row>
    <row r="154" spans="1:15" ht="15.75" customHeight="1" x14ac:dyDescent="0.25">
      <c r="A154" s="52" t="s">
        <v>237</v>
      </c>
      <c r="B154" s="41">
        <v>9</v>
      </c>
      <c r="C154" s="165" t="s">
        <v>585</v>
      </c>
      <c r="D154" s="166"/>
      <c r="E154" s="166"/>
      <c r="F154" s="166"/>
      <c r="G154" s="167"/>
      <c r="H154" s="41" t="s">
        <v>19</v>
      </c>
      <c r="I154" s="27">
        <f t="shared" si="16"/>
        <v>3.2624999999999997</v>
      </c>
      <c r="J154" s="35">
        <f t="shared" si="17"/>
        <v>2.871</v>
      </c>
      <c r="K154" s="37">
        <v>2.61</v>
      </c>
      <c r="L154" s="16">
        <v>0.52700000000000002</v>
      </c>
      <c r="M154" s="17"/>
      <c r="N154" s="17"/>
      <c r="O154" s="17"/>
    </row>
    <row r="155" spans="1:15" ht="15" customHeight="1" x14ac:dyDescent="0.2">
      <c r="A155" s="15" t="s">
        <v>235</v>
      </c>
      <c r="B155" s="41">
        <v>10</v>
      </c>
      <c r="C155" s="165" t="s">
        <v>586</v>
      </c>
      <c r="D155" s="166"/>
      <c r="E155" s="166"/>
      <c r="F155" s="166"/>
      <c r="G155" s="167"/>
      <c r="H155" s="41" t="s">
        <v>19</v>
      </c>
      <c r="I155" s="27">
        <f t="shared" si="16"/>
        <v>1.5625</v>
      </c>
      <c r="J155" s="35">
        <f t="shared" si="17"/>
        <v>1.375</v>
      </c>
      <c r="K155" s="37">
        <v>1.25</v>
      </c>
      <c r="L155" s="59">
        <v>0.23400000000000001</v>
      </c>
      <c r="M155" s="17"/>
      <c r="N155" s="17"/>
      <c r="O155" s="17"/>
    </row>
    <row r="156" spans="1:15" ht="15.75" customHeight="1" x14ac:dyDescent="0.2">
      <c r="A156" s="54" t="s">
        <v>395</v>
      </c>
      <c r="B156" s="41">
        <v>11</v>
      </c>
      <c r="C156" s="165" t="s">
        <v>359</v>
      </c>
      <c r="D156" s="166"/>
      <c r="E156" s="166"/>
      <c r="F156" s="166"/>
      <c r="G156" s="167"/>
      <c r="H156" s="41" t="s">
        <v>19</v>
      </c>
      <c r="I156" s="27">
        <f t="shared" si="16"/>
        <v>1.8374999999999999</v>
      </c>
      <c r="J156" s="35">
        <f t="shared" si="17"/>
        <v>1.617</v>
      </c>
      <c r="K156" s="37">
        <v>1.47</v>
      </c>
      <c r="L156" s="16"/>
      <c r="M156" s="17"/>
      <c r="N156" s="17"/>
      <c r="O156" s="17"/>
    </row>
    <row r="157" spans="1:15" ht="15" customHeight="1" x14ac:dyDescent="0.2">
      <c r="A157" s="15" t="s">
        <v>384</v>
      </c>
      <c r="B157" s="41">
        <v>12</v>
      </c>
      <c r="C157" s="189" t="s">
        <v>33</v>
      </c>
      <c r="D157" s="190"/>
      <c r="E157" s="190"/>
      <c r="F157" s="190"/>
      <c r="G157" s="191"/>
      <c r="H157" s="25" t="s">
        <v>19</v>
      </c>
      <c r="I157" s="27">
        <f t="shared" si="16"/>
        <v>1.05</v>
      </c>
      <c r="J157" s="35">
        <f t="shared" si="17"/>
        <v>0.92399999999999993</v>
      </c>
      <c r="K157" s="37">
        <v>0.84</v>
      </c>
      <c r="L157" s="16"/>
      <c r="M157" s="17"/>
      <c r="N157" s="17"/>
      <c r="O157" s="17"/>
    </row>
    <row r="158" spans="1:15" ht="15.75" x14ac:dyDescent="0.25">
      <c r="A158" s="15"/>
      <c r="B158" s="23"/>
      <c r="C158" s="180" t="s">
        <v>46</v>
      </c>
      <c r="D158" s="181"/>
      <c r="E158" s="181"/>
      <c r="F158" s="181"/>
      <c r="G158" s="182"/>
      <c r="H158" s="23"/>
      <c r="I158" s="23"/>
      <c r="J158" s="23"/>
      <c r="K158" s="38"/>
      <c r="L158" s="60"/>
      <c r="M158" s="17"/>
      <c r="N158" s="17"/>
      <c r="O158" s="17"/>
    </row>
    <row r="159" spans="1:15" ht="12.75" customHeight="1" x14ac:dyDescent="0.2">
      <c r="A159" s="52" t="s">
        <v>486</v>
      </c>
      <c r="B159" s="41">
        <v>1</v>
      </c>
      <c r="C159" s="165" t="s">
        <v>587</v>
      </c>
      <c r="D159" s="166"/>
      <c r="E159" s="166"/>
      <c r="F159" s="166"/>
      <c r="G159" s="167"/>
      <c r="H159" s="41" t="s">
        <v>86</v>
      </c>
      <c r="I159" s="27">
        <f>K159+K159*25%</f>
        <v>13.75</v>
      </c>
      <c r="J159" s="35">
        <f>K159+K159*10%</f>
        <v>12.1</v>
      </c>
      <c r="K159" s="37">
        <v>11</v>
      </c>
      <c r="L159" s="16"/>
      <c r="M159" s="17"/>
      <c r="N159" s="17"/>
      <c r="O159" s="17"/>
    </row>
    <row r="160" spans="1:15" ht="15" customHeight="1" x14ac:dyDescent="0.2">
      <c r="A160" s="15" t="s">
        <v>27</v>
      </c>
      <c r="B160" s="41">
        <v>4</v>
      </c>
      <c r="C160" s="165" t="s">
        <v>698</v>
      </c>
      <c r="D160" s="166"/>
      <c r="E160" s="166"/>
      <c r="F160" s="166"/>
      <c r="G160" s="167"/>
      <c r="H160" s="41" t="s">
        <v>5</v>
      </c>
      <c r="I160" s="27">
        <f>K160+K160*25%</f>
        <v>7.375</v>
      </c>
      <c r="J160" s="35">
        <f>K160+K160*10%</f>
        <v>6.49</v>
      </c>
      <c r="K160" s="37">
        <v>5.9</v>
      </c>
      <c r="L160" s="40"/>
      <c r="M160" s="17"/>
      <c r="N160" s="17"/>
      <c r="O160" s="17"/>
    </row>
    <row r="161" spans="1:15" ht="15.75" x14ac:dyDescent="0.25">
      <c r="A161" s="15" t="s">
        <v>238</v>
      </c>
      <c r="B161" s="41">
        <v>5</v>
      </c>
      <c r="C161" s="177" t="s">
        <v>588</v>
      </c>
      <c r="D161" s="178"/>
      <c r="E161" s="178"/>
      <c r="F161" s="178"/>
      <c r="G161" s="179"/>
      <c r="H161" s="41" t="s">
        <v>16</v>
      </c>
      <c r="I161" s="27">
        <f>K161+K161*25%</f>
        <v>1.7000000000000002</v>
      </c>
      <c r="J161" s="35">
        <f>K161+K161*10%</f>
        <v>1.496</v>
      </c>
      <c r="K161" s="37">
        <v>1.36</v>
      </c>
      <c r="L161" s="40"/>
      <c r="M161" s="17"/>
      <c r="N161" s="17"/>
      <c r="O161" s="17"/>
    </row>
    <row r="162" spans="1:15" ht="15.75" x14ac:dyDescent="0.25">
      <c r="A162" s="15" t="s">
        <v>239</v>
      </c>
      <c r="B162" s="41">
        <v>6</v>
      </c>
      <c r="C162" s="177" t="s">
        <v>589</v>
      </c>
      <c r="D162" s="178"/>
      <c r="E162" s="178"/>
      <c r="F162" s="178"/>
      <c r="G162" s="179"/>
      <c r="H162" s="41" t="s">
        <v>16</v>
      </c>
      <c r="I162" s="27">
        <f>K162+K162*25%</f>
        <v>3.75</v>
      </c>
      <c r="J162" s="35">
        <f>K162+K162*10%</f>
        <v>3.3</v>
      </c>
      <c r="K162" s="37">
        <v>3</v>
      </c>
      <c r="L162" s="40"/>
      <c r="M162" s="17"/>
      <c r="N162" s="17"/>
      <c r="O162" s="17"/>
    </row>
    <row r="163" spans="1:15" ht="15" x14ac:dyDescent="0.2">
      <c r="A163" s="15" t="s">
        <v>697</v>
      </c>
      <c r="B163" s="41">
        <v>8</v>
      </c>
      <c r="C163" s="219" t="s">
        <v>58</v>
      </c>
      <c r="D163" s="220"/>
      <c r="E163" s="220"/>
      <c r="F163" s="220"/>
      <c r="G163" s="221"/>
      <c r="H163" s="41" t="s">
        <v>5</v>
      </c>
      <c r="I163" s="27">
        <f>K163+K163*25%</f>
        <v>8.6999999999999993</v>
      </c>
      <c r="J163" s="35">
        <f>K163+K163*10%</f>
        <v>7.6559999999999997</v>
      </c>
      <c r="K163" s="37">
        <v>6.96</v>
      </c>
      <c r="L163" s="40"/>
      <c r="M163" s="17"/>
      <c r="N163" s="17"/>
      <c r="O163" s="17"/>
    </row>
    <row r="164" spans="1:15" ht="15.75" x14ac:dyDescent="0.25">
      <c r="A164" s="15"/>
      <c r="B164" s="23"/>
      <c r="C164" s="180" t="s">
        <v>47</v>
      </c>
      <c r="D164" s="181"/>
      <c r="E164" s="181"/>
      <c r="F164" s="181"/>
      <c r="G164" s="182"/>
      <c r="H164" s="23"/>
      <c r="I164" s="23"/>
      <c r="J164" s="23"/>
      <c r="K164" s="38"/>
      <c r="L164" s="40"/>
      <c r="M164" s="17"/>
      <c r="N164" s="17"/>
      <c r="O164" s="17"/>
    </row>
    <row r="165" spans="1:15" ht="15" customHeight="1" x14ac:dyDescent="0.2">
      <c r="A165" s="52" t="s">
        <v>273</v>
      </c>
      <c r="B165" s="25">
        <v>1</v>
      </c>
      <c r="C165" s="207" t="s">
        <v>356</v>
      </c>
      <c r="D165" s="208"/>
      <c r="E165" s="208"/>
      <c r="F165" s="208"/>
      <c r="G165" s="209"/>
      <c r="H165" s="25" t="s">
        <v>16</v>
      </c>
      <c r="I165" s="27">
        <f>K165+K165*25%</f>
        <v>6.1375000000000002</v>
      </c>
      <c r="J165" s="35">
        <f>K165+K165*10%</f>
        <v>5.4009999999999998</v>
      </c>
      <c r="K165" s="61">
        <v>4.91</v>
      </c>
      <c r="L165" s="40"/>
      <c r="M165" s="17"/>
      <c r="N165" s="17"/>
      <c r="O165" s="17"/>
    </row>
    <row r="166" spans="1:15" ht="12.75" customHeight="1" x14ac:dyDescent="0.2">
      <c r="A166" s="52" t="s">
        <v>419</v>
      </c>
      <c r="B166" s="25">
        <f>B165+1</f>
        <v>2</v>
      </c>
      <c r="C166" s="207" t="s">
        <v>420</v>
      </c>
      <c r="D166" s="208"/>
      <c r="E166" s="208"/>
      <c r="F166" s="208"/>
      <c r="G166" s="209"/>
      <c r="H166" s="25"/>
      <c r="I166" s="27">
        <f>K166+K166*25%</f>
        <v>6.875</v>
      </c>
      <c r="J166" s="35">
        <f>K166+K166*10%</f>
        <v>6.05</v>
      </c>
      <c r="K166" s="61">
        <v>5.5</v>
      </c>
      <c r="L166" s="40"/>
      <c r="M166" s="17"/>
      <c r="N166" s="17"/>
      <c r="O166" s="17"/>
    </row>
    <row r="167" spans="1:15" ht="15" customHeight="1" x14ac:dyDescent="0.2">
      <c r="A167" s="52" t="s">
        <v>301</v>
      </c>
      <c r="B167" s="25">
        <f t="shared" ref="B167:B230" si="18">B166+1</f>
        <v>3</v>
      </c>
      <c r="C167" s="189" t="s">
        <v>29</v>
      </c>
      <c r="D167" s="190"/>
      <c r="E167" s="190"/>
      <c r="F167" s="190"/>
      <c r="G167" s="191"/>
      <c r="H167" s="25" t="s">
        <v>16</v>
      </c>
      <c r="I167" s="27">
        <f t="shared" ref="I167:I208" si="19">K167+K167*25%</f>
        <v>7.9749999999999996</v>
      </c>
      <c r="J167" s="35">
        <f t="shared" ref="J167:J208" si="20">K167+K167*10%</f>
        <v>7.0179999999999998</v>
      </c>
      <c r="K167" s="61">
        <v>6.38</v>
      </c>
      <c r="L167" s="40"/>
      <c r="M167" s="17"/>
      <c r="N167" s="17"/>
      <c r="O167" s="17"/>
    </row>
    <row r="168" spans="1:15" ht="15" customHeight="1" x14ac:dyDescent="0.2">
      <c r="A168" s="52" t="s">
        <v>311</v>
      </c>
      <c r="B168" s="25">
        <f t="shared" si="18"/>
        <v>4</v>
      </c>
      <c r="C168" s="189" t="s">
        <v>35</v>
      </c>
      <c r="D168" s="190"/>
      <c r="E168" s="190"/>
      <c r="F168" s="190"/>
      <c r="G168" s="191"/>
      <c r="H168" s="25" t="s">
        <v>16</v>
      </c>
      <c r="I168" s="27">
        <f t="shared" si="19"/>
        <v>5.8625000000000007</v>
      </c>
      <c r="J168" s="35">
        <f t="shared" si="20"/>
        <v>5.1590000000000007</v>
      </c>
      <c r="K168" s="61">
        <v>4.6900000000000004</v>
      </c>
      <c r="L168" s="40"/>
      <c r="M168" s="17"/>
      <c r="N168" s="17"/>
      <c r="O168" s="17"/>
    </row>
    <row r="169" spans="1:15" ht="15" customHeight="1" x14ac:dyDescent="0.2">
      <c r="A169" s="52" t="s">
        <v>310</v>
      </c>
      <c r="B169" s="25">
        <f t="shared" si="18"/>
        <v>5</v>
      </c>
      <c r="C169" s="189" t="s">
        <v>30</v>
      </c>
      <c r="D169" s="190"/>
      <c r="E169" s="190"/>
      <c r="F169" s="190"/>
      <c r="G169" s="191"/>
      <c r="H169" s="25" t="s">
        <v>16</v>
      </c>
      <c r="I169" s="27">
        <f t="shared" si="19"/>
        <v>3.9874999999999998</v>
      </c>
      <c r="J169" s="35">
        <f t="shared" si="20"/>
        <v>3.5089999999999999</v>
      </c>
      <c r="K169" s="61">
        <v>3.19</v>
      </c>
      <c r="L169" s="40"/>
      <c r="M169" s="17"/>
      <c r="N169" s="17"/>
      <c r="O169" s="17"/>
    </row>
    <row r="170" spans="1:15" ht="15" customHeight="1" x14ac:dyDescent="0.2">
      <c r="A170" s="15" t="s">
        <v>422</v>
      </c>
      <c r="B170" s="25">
        <f t="shared" si="18"/>
        <v>6</v>
      </c>
      <c r="C170" s="189" t="s">
        <v>421</v>
      </c>
      <c r="D170" s="190"/>
      <c r="E170" s="190"/>
      <c r="F170" s="190"/>
      <c r="G170" s="191"/>
      <c r="H170" s="25" t="s">
        <v>16</v>
      </c>
      <c r="I170" s="27">
        <f t="shared" si="19"/>
        <v>2.25</v>
      </c>
      <c r="J170" s="35">
        <f t="shared" si="20"/>
        <v>1.98</v>
      </c>
      <c r="K170" s="61">
        <v>1.8</v>
      </c>
      <c r="L170" s="40"/>
      <c r="M170" s="17"/>
      <c r="N170" s="17"/>
      <c r="O170" s="17"/>
    </row>
    <row r="171" spans="1:15" ht="12.75" customHeight="1" x14ac:dyDescent="0.2">
      <c r="A171" s="52" t="s">
        <v>312</v>
      </c>
      <c r="B171" s="25">
        <f t="shared" si="18"/>
        <v>7</v>
      </c>
      <c r="C171" s="189" t="s">
        <v>424</v>
      </c>
      <c r="D171" s="190"/>
      <c r="E171" s="190"/>
      <c r="F171" s="190"/>
      <c r="G171" s="191"/>
      <c r="H171" s="25" t="s">
        <v>16</v>
      </c>
      <c r="I171" s="27">
        <f t="shared" si="19"/>
        <v>7.2250000000000005</v>
      </c>
      <c r="J171" s="35">
        <f t="shared" si="20"/>
        <v>6.3580000000000005</v>
      </c>
      <c r="K171" s="37">
        <v>5.78</v>
      </c>
      <c r="L171" s="40"/>
      <c r="M171" s="17"/>
      <c r="N171" s="17"/>
      <c r="O171" s="17"/>
    </row>
    <row r="172" spans="1:15" ht="12.75" customHeight="1" x14ac:dyDescent="0.2">
      <c r="A172" s="52" t="s">
        <v>423</v>
      </c>
      <c r="B172" s="25">
        <f t="shared" si="18"/>
        <v>8</v>
      </c>
      <c r="C172" s="189" t="s">
        <v>487</v>
      </c>
      <c r="D172" s="190"/>
      <c r="E172" s="190"/>
      <c r="F172" s="190"/>
      <c r="G172" s="191"/>
      <c r="H172" s="25" t="s">
        <v>16</v>
      </c>
      <c r="I172" s="27">
        <f>K172+K172*25%</f>
        <v>9.625</v>
      </c>
      <c r="J172" s="35">
        <f>K172+K172*10%</f>
        <v>8.4700000000000006</v>
      </c>
      <c r="K172" s="37">
        <v>7.7</v>
      </c>
      <c r="L172" s="40"/>
      <c r="M172" s="17"/>
      <c r="N172" s="17"/>
      <c r="O172" s="17"/>
    </row>
    <row r="173" spans="1:15" ht="15.75" customHeight="1" x14ac:dyDescent="0.25">
      <c r="A173" s="52" t="s">
        <v>425</v>
      </c>
      <c r="B173" s="25">
        <f t="shared" si="18"/>
        <v>9</v>
      </c>
      <c r="C173" s="189" t="s">
        <v>590</v>
      </c>
      <c r="D173" s="190"/>
      <c r="E173" s="190"/>
      <c r="F173" s="190"/>
      <c r="G173" s="191"/>
      <c r="H173" s="25" t="s">
        <v>16</v>
      </c>
      <c r="I173" s="27">
        <f t="shared" si="19"/>
        <v>2.0250000000000004</v>
      </c>
      <c r="J173" s="35">
        <f t="shared" si="20"/>
        <v>1.782</v>
      </c>
      <c r="K173" s="61">
        <v>1.62</v>
      </c>
      <c r="L173" s="40"/>
      <c r="M173" s="17"/>
      <c r="N173" s="17"/>
      <c r="O173" s="17"/>
    </row>
    <row r="174" spans="1:15" ht="12.75" customHeight="1" x14ac:dyDescent="0.25">
      <c r="A174" s="15" t="s">
        <v>313</v>
      </c>
      <c r="B174" s="25">
        <f t="shared" si="18"/>
        <v>10</v>
      </c>
      <c r="C174" s="189" t="s">
        <v>591</v>
      </c>
      <c r="D174" s="190"/>
      <c r="E174" s="190"/>
      <c r="F174" s="190"/>
      <c r="G174" s="191"/>
      <c r="H174" s="25" t="s">
        <v>16</v>
      </c>
      <c r="I174" s="27">
        <f t="shared" si="19"/>
        <v>1.5125</v>
      </c>
      <c r="J174" s="35">
        <f t="shared" si="20"/>
        <v>1.331</v>
      </c>
      <c r="K174" s="61">
        <v>1.21</v>
      </c>
      <c r="L174" s="40"/>
      <c r="M174" s="17"/>
      <c r="N174" s="17"/>
      <c r="O174" s="17"/>
    </row>
    <row r="175" spans="1:15" ht="30" customHeight="1" x14ac:dyDescent="0.2">
      <c r="A175" s="62" t="s">
        <v>111</v>
      </c>
      <c r="B175" s="25">
        <f t="shared" si="18"/>
        <v>11</v>
      </c>
      <c r="C175" s="207" t="s">
        <v>426</v>
      </c>
      <c r="D175" s="208" t="s">
        <v>427</v>
      </c>
      <c r="E175" s="208" t="s">
        <v>427</v>
      </c>
      <c r="F175" s="208" t="s">
        <v>427</v>
      </c>
      <c r="G175" s="209" t="s">
        <v>427</v>
      </c>
      <c r="H175" s="47" t="s">
        <v>16</v>
      </c>
      <c r="I175" s="27">
        <f t="shared" si="19"/>
        <v>4.7625000000000002</v>
      </c>
      <c r="J175" s="35">
        <f t="shared" si="20"/>
        <v>4.1909999999999998</v>
      </c>
      <c r="K175" s="61">
        <v>3.81</v>
      </c>
      <c r="L175" s="40"/>
      <c r="M175" s="17"/>
      <c r="N175" s="17"/>
      <c r="O175" s="17"/>
    </row>
    <row r="176" spans="1:15" ht="27.75" customHeight="1" x14ac:dyDescent="0.2">
      <c r="A176" s="62" t="s">
        <v>112</v>
      </c>
      <c r="B176" s="25">
        <f t="shared" si="18"/>
        <v>12</v>
      </c>
      <c r="C176" s="207" t="s">
        <v>428</v>
      </c>
      <c r="D176" s="208" t="s">
        <v>429</v>
      </c>
      <c r="E176" s="208" t="s">
        <v>429</v>
      </c>
      <c r="F176" s="208" t="s">
        <v>429</v>
      </c>
      <c r="G176" s="209" t="s">
        <v>429</v>
      </c>
      <c r="H176" s="47" t="s">
        <v>16</v>
      </c>
      <c r="I176" s="63">
        <f t="shared" si="19"/>
        <v>11.087499999999999</v>
      </c>
      <c r="J176" s="64">
        <f t="shared" si="20"/>
        <v>9.7569999999999997</v>
      </c>
      <c r="K176" s="61">
        <v>8.8699999999999992</v>
      </c>
      <c r="L176" s="40"/>
      <c r="M176" s="17"/>
      <c r="N176" s="17"/>
      <c r="O176" s="17"/>
    </row>
    <row r="177" spans="1:15" ht="27.75" customHeight="1" x14ac:dyDescent="0.2">
      <c r="A177" s="62" t="s">
        <v>331</v>
      </c>
      <c r="B177" s="25">
        <f t="shared" si="18"/>
        <v>13</v>
      </c>
      <c r="C177" s="216" t="s">
        <v>430</v>
      </c>
      <c r="D177" s="217" t="s">
        <v>431</v>
      </c>
      <c r="E177" s="217" t="s">
        <v>431</v>
      </c>
      <c r="F177" s="217" t="s">
        <v>431</v>
      </c>
      <c r="G177" s="218" t="s">
        <v>431</v>
      </c>
      <c r="H177" s="47" t="s">
        <v>16</v>
      </c>
      <c r="I177" s="63">
        <f t="shared" si="19"/>
        <v>9.8000000000000007</v>
      </c>
      <c r="J177" s="64">
        <f t="shared" si="20"/>
        <v>8.6240000000000006</v>
      </c>
      <c r="K177" s="61">
        <v>7.84</v>
      </c>
      <c r="L177" s="40"/>
      <c r="M177" s="17"/>
      <c r="N177" s="17"/>
      <c r="O177" s="17"/>
    </row>
    <row r="178" spans="1:15" ht="12.75" customHeight="1" x14ac:dyDescent="0.2">
      <c r="A178" s="62" t="s">
        <v>109</v>
      </c>
      <c r="B178" s="25">
        <f t="shared" si="18"/>
        <v>14</v>
      </c>
      <c r="C178" s="207" t="s">
        <v>432</v>
      </c>
      <c r="D178" s="208" t="s">
        <v>433</v>
      </c>
      <c r="E178" s="208" t="s">
        <v>433</v>
      </c>
      <c r="F178" s="208" t="s">
        <v>433</v>
      </c>
      <c r="G178" s="209" t="s">
        <v>433</v>
      </c>
      <c r="H178" s="47" t="s">
        <v>16</v>
      </c>
      <c r="I178" s="63">
        <f t="shared" si="19"/>
        <v>8.5</v>
      </c>
      <c r="J178" s="64">
        <f t="shared" si="20"/>
        <v>7.4799999999999995</v>
      </c>
      <c r="K178" s="61">
        <v>6.8</v>
      </c>
      <c r="L178" s="40"/>
      <c r="M178" s="17"/>
      <c r="N178" s="17"/>
      <c r="O178" s="17"/>
    </row>
    <row r="179" spans="1:15" ht="12.75" customHeight="1" x14ac:dyDescent="0.2">
      <c r="A179" s="62" t="s">
        <v>108</v>
      </c>
      <c r="B179" s="25">
        <f t="shared" si="18"/>
        <v>15</v>
      </c>
      <c r="C179" s="207" t="s">
        <v>434</v>
      </c>
      <c r="D179" s="208" t="s">
        <v>435</v>
      </c>
      <c r="E179" s="208" t="s">
        <v>435</v>
      </c>
      <c r="F179" s="208" t="s">
        <v>435</v>
      </c>
      <c r="G179" s="209" t="s">
        <v>435</v>
      </c>
      <c r="H179" s="47" t="s">
        <v>16</v>
      </c>
      <c r="I179" s="63">
        <f t="shared" si="19"/>
        <v>4.4249999999999998</v>
      </c>
      <c r="J179" s="64">
        <f t="shared" si="20"/>
        <v>3.8940000000000001</v>
      </c>
      <c r="K179" s="61">
        <v>3.54</v>
      </c>
      <c r="L179" s="40"/>
      <c r="M179" s="17"/>
      <c r="N179" s="17"/>
      <c r="O179" s="17"/>
    </row>
    <row r="180" spans="1:15" ht="27.75" customHeight="1" x14ac:dyDescent="0.2">
      <c r="A180" s="62" t="s">
        <v>113</v>
      </c>
      <c r="B180" s="25">
        <f t="shared" si="18"/>
        <v>16</v>
      </c>
      <c r="C180" s="207" t="s">
        <v>436</v>
      </c>
      <c r="D180" s="208" t="s">
        <v>437</v>
      </c>
      <c r="E180" s="208" t="s">
        <v>437</v>
      </c>
      <c r="F180" s="208" t="s">
        <v>437</v>
      </c>
      <c r="G180" s="209" t="s">
        <v>437</v>
      </c>
      <c r="H180" s="47" t="s">
        <v>16</v>
      </c>
      <c r="I180" s="63">
        <v>8.8000000000000007</v>
      </c>
      <c r="J180" s="64">
        <v>7.68</v>
      </c>
      <c r="K180" s="61">
        <v>7.53</v>
      </c>
      <c r="L180" s="40"/>
      <c r="M180" s="17"/>
      <c r="N180" s="17"/>
      <c r="O180" s="17"/>
    </row>
    <row r="181" spans="1:15" ht="27.75" customHeight="1" x14ac:dyDescent="0.2">
      <c r="A181" s="62" t="s">
        <v>332</v>
      </c>
      <c r="B181" s="25">
        <f t="shared" si="18"/>
        <v>17</v>
      </c>
      <c r="C181" s="207" t="s">
        <v>438</v>
      </c>
      <c r="D181" s="208" t="s">
        <v>439</v>
      </c>
      <c r="E181" s="208" t="s">
        <v>439</v>
      </c>
      <c r="F181" s="208" t="s">
        <v>439</v>
      </c>
      <c r="G181" s="209" t="s">
        <v>439</v>
      </c>
      <c r="H181" s="47" t="s">
        <v>16</v>
      </c>
      <c r="I181" s="63">
        <f t="shared" si="19"/>
        <v>6.3</v>
      </c>
      <c r="J181" s="64">
        <f t="shared" si="20"/>
        <v>5.5440000000000005</v>
      </c>
      <c r="K181" s="61">
        <v>5.04</v>
      </c>
      <c r="L181" s="40"/>
      <c r="M181" s="17"/>
      <c r="N181" s="17"/>
      <c r="O181" s="17"/>
    </row>
    <row r="182" spans="1:15" ht="12.75" customHeight="1" x14ac:dyDescent="0.2">
      <c r="A182" s="62" t="s">
        <v>339</v>
      </c>
      <c r="B182" s="25">
        <f t="shared" si="18"/>
        <v>18</v>
      </c>
      <c r="C182" s="101" t="s">
        <v>440</v>
      </c>
      <c r="D182" s="102" t="s">
        <v>441</v>
      </c>
      <c r="E182" s="102" t="s">
        <v>441</v>
      </c>
      <c r="F182" s="102" t="s">
        <v>441</v>
      </c>
      <c r="G182" s="103" t="s">
        <v>441</v>
      </c>
      <c r="H182" s="47" t="s">
        <v>16</v>
      </c>
      <c r="I182" s="63">
        <f t="shared" si="19"/>
        <v>13.925000000000001</v>
      </c>
      <c r="J182" s="64">
        <f t="shared" si="20"/>
        <v>12.254000000000001</v>
      </c>
      <c r="K182" s="61">
        <v>11.14</v>
      </c>
      <c r="L182" s="40"/>
      <c r="M182" s="17"/>
      <c r="N182" s="17"/>
      <c r="O182" s="17"/>
    </row>
    <row r="183" spans="1:15" ht="28.5" customHeight="1" x14ac:dyDescent="0.2">
      <c r="A183" s="62" t="s">
        <v>110</v>
      </c>
      <c r="B183" s="25">
        <f t="shared" si="18"/>
        <v>19</v>
      </c>
      <c r="C183" s="207" t="s">
        <v>442</v>
      </c>
      <c r="D183" s="208" t="s">
        <v>443</v>
      </c>
      <c r="E183" s="208" t="s">
        <v>443</v>
      </c>
      <c r="F183" s="208" t="s">
        <v>443</v>
      </c>
      <c r="G183" s="209" t="s">
        <v>443</v>
      </c>
      <c r="H183" s="47" t="s">
        <v>16</v>
      </c>
      <c r="I183" s="63">
        <f t="shared" si="19"/>
        <v>8.3249999999999993</v>
      </c>
      <c r="J183" s="64">
        <f t="shared" si="20"/>
        <v>7.3260000000000005</v>
      </c>
      <c r="K183" s="61">
        <v>6.66</v>
      </c>
      <c r="L183" s="40"/>
      <c r="M183" s="17"/>
      <c r="N183" s="17"/>
      <c r="O183" s="17"/>
    </row>
    <row r="184" spans="1:15" ht="12.75" customHeight="1" x14ac:dyDescent="0.2">
      <c r="A184" s="62" t="s">
        <v>328</v>
      </c>
      <c r="B184" s="25">
        <f t="shared" si="18"/>
        <v>20</v>
      </c>
      <c r="C184" s="101" t="s">
        <v>444</v>
      </c>
      <c r="D184" s="102" t="s">
        <v>445</v>
      </c>
      <c r="E184" s="102" t="s">
        <v>445</v>
      </c>
      <c r="F184" s="102" t="s">
        <v>445</v>
      </c>
      <c r="G184" s="103" t="s">
        <v>445</v>
      </c>
      <c r="H184" s="47" t="s">
        <v>16</v>
      </c>
      <c r="I184" s="63">
        <f t="shared" si="19"/>
        <v>6.375</v>
      </c>
      <c r="J184" s="64">
        <f t="shared" si="20"/>
        <v>5.6099999999999994</v>
      </c>
      <c r="K184" s="61">
        <v>5.0999999999999996</v>
      </c>
      <c r="L184" s="40"/>
      <c r="M184" s="17"/>
      <c r="N184" s="17"/>
      <c r="O184" s="17"/>
    </row>
    <row r="185" spans="1:15" ht="12.75" customHeight="1" x14ac:dyDescent="0.2">
      <c r="A185" s="62" t="s">
        <v>340</v>
      </c>
      <c r="B185" s="25">
        <f t="shared" si="18"/>
        <v>21</v>
      </c>
      <c r="C185" s="101" t="s">
        <v>446</v>
      </c>
      <c r="D185" s="102" t="s">
        <v>447</v>
      </c>
      <c r="E185" s="102" t="s">
        <v>447</v>
      </c>
      <c r="F185" s="102" t="s">
        <v>447</v>
      </c>
      <c r="G185" s="103" t="s">
        <v>447</v>
      </c>
      <c r="H185" s="47" t="s">
        <v>16</v>
      </c>
      <c r="I185" s="63">
        <f t="shared" si="19"/>
        <v>6.625</v>
      </c>
      <c r="J185" s="64">
        <f t="shared" si="20"/>
        <v>5.83</v>
      </c>
      <c r="K185" s="61">
        <v>5.3</v>
      </c>
      <c r="L185" s="40"/>
      <c r="M185" s="17"/>
      <c r="N185" s="17"/>
      <c r="O185" s="17"/>
    </row>
    <row r="186" spans="1:15" ht="12.75" customHeight="1" x14ac:dyDescent="0.2">
      <c r="A186" s="62" t="s">
        <v>333</v>
      </c>
      <c r="B186" s="25">
        <f t="shared" si="18"/>
        <v>22</v>
      </c>
      <c r="C186" s="104" t="s">
        <v>448</v>
      </c>
      <c r="D186" s="105" t="s">
        <v>449</v>
      </c>
      <c r="E186" s="105" t="s">
        <v>449</v>
      </c>
      <c r="F186" s="105" t="s">
        <v>449</v>
      </c>
      <c r="G186" s="106" t="s">
        <v>449</v>
      </c>
      <c r="H186" s="47" t="s">
        <v>16</v>
      </c>
      <c r="I186" s="63">
        <f t="shared" si="19"/>
        <v>9.6</v>
      </c>
      <c r="J186" s="64">
        <f t="shared" si="20"/>
        <v>8.4480000000000004</v>
      </c>
      <c r="K186" s="61">
        <v>7.68</v>
      </c>
      <c r="L186" s="40"/>
      <c r="M186" s="17"/>
      <c r="N186" s="17"/>
      <c r="O186" s="17"/>
    </row>
    <row r="187" spans="1:15" ht="12.75" customHeight="1" x14ac:dyDescent="0.2">
      <c r="A187" s="62" t="s">
        <v>329</v>
      </c>
      <c r="B187" s="25">
        <f t="shared" si="18"/>
        <v>23</v>
      </c>
      <c r="C187" s="104" t="s">
        <v>450</v>
      </c>
      <c r="D187" s="105" t="s">
        <v>451</v>
      </c>
      <c r="E187" s="105" t="s">
        <v>451</v>
      </c>
      <c r="F187" s="105" t="s">
        <v>451</v>
      </c>
      <c r="G187" s="106" t="s">
        <v>451</v>
      </c>
      <c r="H187" s="47" t="s">
        <v>16</v>
      </c>
      <c r="I187" s="63">
        <f t="shared" si="19"/>
        <v>12</v>
      </c>
      <c r="J187" s="64">
        <f t="shared" si="20"/>
        <v>10.559999999999999</v>
      </c>
      <c r="K187" s="61">
        <v>9.6</v>
      </c>
      <c r="L187" s="40"/>
      <c r="M187" s="17"/>
      <c r="N187" s="17"/>
      <c r="O187" s="17"/>
    </row>
    <row r="188" spans="1:15" ht="12.75" customHeight="1" x14ac:dyDescent="0.2">
      <c r="A188" s="62" t="s">
        <v>330</v>
      </c>
      <c r="B188" s="25">
        <f t="shared" si="18"/>
        <v>24</v>
      </c>
      <c r="C188" s="101" t="s">
        <v>453</v>
      </c>
      <c r="D188" s="102" t="s">
        <v>452</v>
      </c>
      <c r="E188" s="102" t="s">
        <v>452</v>
      </c>
      <c r="F188" s="102" t="s">
        <v>452</v>
      </c>
      <c r="G188" s="103" t="s">
        <v>452</v>
      </c>
      <c r="H188" s="47" t="s">
        <v>16</v>
      </c>
      <c r="I188" s="63">
        <f t="shared" si="19"/>
        <v>3.5999999999999996</v>
      </c>
      <c r="J188" s="64">
        <f t="shared" si="20"/>
        <v>3.1679999999999997</v>
      </c>
      <c r="K188" s="61">
        <v>2.88</v>
      </c>
      <c r="L188" s="40"/>
      <c r="M188" s="17"/>
      <c r="N188" s="17"/>
      <c r="O188" s="17"/>
    </row>
    <row r="189" spans="1:15" ht="15" customHeight="1" x14ac:dyDescent="0.2">
      <c r="A189" s="65" t="s">
        <v>114</v>
      </c>
      <c r="B189" s="25">
        <f t="shared" si="18"/>
        <v>25</v>
      </c>
      <c r="C189" s="213" t="s">
        <v>115</v>
      </c>
      <c r="D189" s="214"/>
      <c r="E189" s="214"/>
      <c r="F189" s="214"/>
      <c r="G189" s="215"/>
      <c r="H189" s="66" t="s">
        <v>16</v>
      </c>
      <c r="I189" s="27">
        <f t="shared" si="19"/>
        <v>1.2250000000000001</v>
      </c>
      <c r="J189" s="35">
        <f t="shared" si="20"/>
        <v>1.0780000000000001</v>
      </c>
      <c r="K189" s="61">
        <v>0.98</v>
      </c>
      <c r="L189" s="40"/>
      <c r="M189" s="17"/>
      <c r="N189" s="17"/>
      <c r="O189" s="17"/>
    </row>
    <row r="190" spans="1:15" ht="12.75" customHeight="1" x14ac:dyDescent="0.2">
      <c r="A190" s="65"/>
      <c r="B190" s="25">
        <f t="shared" si="18"/>
        <v>26</v>
      </c>
      <c r="C190" s="213" t="s">
        <v>455</v>
      </c>
      <c r="D190" s="214"/>
      <c r="E190" s="214"/>
      <c r="F190" s="214"/>
      <c r="G190" s="215"/>
      <c r="H190" s="66"/>
      <c r="I190" s="27">
        <f t="shared" si="19"/>
        <v>17.05</v>
      </c>
      <c r="J190" s="35">
        <f t="shared" si="20"/>
        <v>15.004000000000001</v>
      </c>
      <c r="K190" s="61">
        <v>13.64</v>
      </c>
      <c r="L190" s="40"/>
      <c r="M190" s="17"/>
      <c r="N190" s="17"/>
      <c r="O190" s="17"/>
    </row>
    <row r="191" spans="1:15" ht="13.5" customHeight="1" x14ac:dyDescent="0.2">
      <c r="A191" s="17"/>
      <c r="B191" s="25">
        <f t="shared" si="18"/>
        <v>27</v>
      </c>
      <c r="C191" s="213" t="s">
        <v>116</v>
      </c>
      <c r="D191" s="214"/>
      <c r="E191" s="214"/>
      <c r="F191" s="214"/>
      <c r="G191" s="215"/>
      <c r="H191" s="66" t="s">
        <v>16</v>
      </c>
      <c r="I191" s="27">
        <f t="shared" si="19"/>
        <v>2.5124999999999997</v>
      </c>
      <c r="J191" s="35">
        <f t="shared" si="20"/>
        <v>2.2109999999999999</v>
      </c>
      <c r="K191" s="61">
        <v>2.0099999999999998</v>
      </c>
      <c r="L191" s="40"/>
      <c r="M191" s="17"/>
      <c r="N191" s="17"/>
      <c r="O191" s="17"/>
    </row>
    <row r="192" spans="1:15" ht="15" customHeight="1" x14ac:dyDescent="0.2">
      <c r="A192" s="17"/>
      <c r="B192" s="25">
        <f t="shared" si="18"/>
        <v>28</v>
      </c>
      <c r="C192" s="213" t="s">
        <v>178</v>
      </c>
      <c r="D192" s="214"/>
      <c r="E192" s="214"/>
      <c r="F192" s="214"/>
      <c r="G192" s="215"/>
      <c r="H192" s="66" t="s">
        <v>16</v>
      </c>
      <c r="I192" s="27">
        <f t="shared" si="19"/>
        <v>2.3250000000000002</v>
      </c>
      <c r="J192" s="35">
        <f t="shared" si="20"/>
        <v>2.0460000000000003</v>
      </c>
      <c r="K192" s="61">
        <v>1.86</v>
      </c>
      <c r="L192" s="40"/>
      <c r="M192" s="17"/>
      <c r="N192" s="17"/>
      <c r="O192" s="17"/>
    </row>
    <row r="193" spans="1:15" ht="12.75" customHeight="1" x14ac:dyDescent="0.2">
      <c r="A193" s="67" t="s">
        <v>334</v>
      </c>
      <c r="B193" s="25">
        <f t="shared" si="18"/>
        <v>29</v>
      </c>
      <c r="C193" s="213" t="s">
        <v>592</v>
      </c>
      <c r="D193" s="214"/>
      <c r="E193" s="214"/>
      <c r="F193" s="214"/>
      <c r="G193" s="215"/>
      <c r="H193" s="66" t="s">
        <v>16</v>
      </c>
      <c r="I193" s="27">
        <f t="shared" si="19"/>
        <v>1.375</v>
      </c>
      <c r="J193" s="35">
        <f t="shared" si="20"/>
        <v>1.2100000000000002</v>
      </c>
      <c r="K193" s="68">
        <v>1.1000000000000001</v>
      </c>
      <c r="L193" s="40"/>
      <c r="M193" s="17"/>
      <c r="N193" s="17"/>
      <c r="O193" s="17"/>
    </row>
    <row r="194" spans="1:15" ht="12.75" customHeight="1" x14ac:dyDescent="0.2">
      <c r="A194" s="67" t="s">
        <v>335</v>
      </c>
      <c r="B194" s="25">
        <f t="shared" si="18"/>
        <v>30</v>
      </c>
      <c r="C194" s="213" t="s">
        <v>593</v>
      </c>
      <c r="D194" s="214"/>
      <c r="E194" s="214"/>
      <c r="F194" s="214"/>
      <c r="G194" s="215"/>
      <c r="H194" s="66" t="s">
        <v>16</v>
      </c>
      <c r="I194" s="27">
        <f t="shared" si="19"/>
        <v>2.15</v>
      </c>
      <c r="J194" s="35">
        <f t="shared" si="20"/>
        <v>1.8919999999999999</v>
      </c>
      <c r="K194" s="68">
        <v>1.72</v>
      </c>
      <c r="L194" s="40"/>
      <c r="M194" s="17"/>
      <c r="N194" s="17"/>
      <c r="O194" s="17"/>
    </row>
    <row r="195" spans="1:15" ht="15" customHeight="1" x14ac:dyDescent="0.2">
      <c r="A195" s="67" t="s">
        <v>469</v>
      </c>
      <c r="B195" s="25">
        <f t="shared" si="18"/>
        <v>31</v>
      </c>
      <c r="C195" s="213" t="s">
        <v>594</v>
      </c>
      <c r="D195" s="214"/>
      <c r="E195" s="214"/>
      <c r="F195" s="214"/>
      <c r="G195" s="215"/>
      <c r="H195" s="66" t="s">
        <v>16</v>
      </c>
      <c r="I195" s="27">
        <f t="shared" si="19"/>
        <v>1.1749999999999998</v>
      </c>
      <c r="J195" s="35">
        <f t="shared" si="20"/>
        <v>1.034</v>
      </c>
      <c r="K195" s="68">
        <v>0.94</v>
      </c>
      <c r="L195" s="40"/>
      <c r="M195" s="17"/>
      <c r="N195" s="17"/>
      <c r="O195" s="17"/>
    </row>
    <row r="196" spans="1:15" ht="12.75" customHeight="1" x14ac:dyDescent="0.2">
      <c r="A196" s="17" t="s">
        <v>472</v>
      </c>
      <c r="B196" s="25">
        <f t="shared" si="18"/>
        <v>32</v>
      </c>
      <c r="C196" s="107" t="s">
        <v>473</v>
      </c>
      <c r="D196" s="108" t="s">
        <v>474</v>
      </c>
      <c r="E196" s="108" t="s">
        <v>474</v>
      </c>
      <c r="F196" s="108" t="s">
        <v>474</v>
      </c>
      <c r="G196" s="109" t="s">
        <v>474</v>
      </c>
      <c r="H196" s="66" t="s">
        <v>16</v>
      </c>
      <c r="I196" s="27">
        <f t="shared" si="19"/>
        <v>3.5749999999999997</v>
      </c>
      <c r="J196" s="35">
        <f t="shared" si="20"/>
        <v>3.1459999999999999</v>
      </c>
      <c r="K196" s="68">
        <v>2.86</v>
      </c>
      <c r="L196" s="40"/>
      <c r="M196" s="17"/>
      <c r="N196" s="17"/>
      <c r="O196" s="17"/>
    </row>
    <row r="197" spans="1:15" ht="15" customHeight="1" x14ac:dyDescent="0.2">
      <c r="A197" s="69" t="s">
        <v>336</v>
      </c>
      <c r="B197" s="25">
        <f t="shared" si="18"/>
        <v>33</v>
      </c>
      <c r="C197" s="213" t="s">
        <v>595</v>
      </c>
      <c r="D197" s="214"/>
      <c r="E197" s="214"/>
      <c r="F197" s="214"/>
      <c r="G197" s="215"/>
      <c r="H197" s="66" t="s">
        <v>16</v>
      </c>
      <c r="I197" s="27">
        <v>2.2200000000000002</v>
      </c>
      <c r="J197" s="35">
        <v>2.2200000000000002</v>
      </c>
      <c r="K197" s="68">
        <v>2.2200000000000002</v>
      </c>
      <c r="L197" s="40"/>
      <c r="M197" s="17"/>
      <c r="N197" s="17"/>
      <c r="O197" s="17"/>
    </row>
    <row r="198" spans="1:15" ht="15" customHeight="1" x14ac:dyDescent="0.2">
      <c r="A198" s="69" t="s">
        <v>337</v>
      </c>
      <c r="B198" s="25">
        <f t="shared" si="18"/>
        <v>34</v>
      </c>
      <c r="C198" s="213" t="s">
        <v>596</v>
      </c>
      <c r="D198" s="214"/>
      <c r="E198" s="214"/>
      <c r="F198" s="214"/>
      <c r="G198" s="215"/>
      <c r="H198" s="66" t="s">
        <v>16</v>
      </c>
      <c r="I198" s="27">
        <f t="shared" si="19"/>
        <v>3.2874999999999996</v>
      </c>
      <c r="J198" s="35">
        <f t="shared" si="20"/>
        <v>2.8929999999999998</v>
      </c>
      <c r="K198" s="68">
        <v>2.63</v>
      </c>
      <c r="L198" s="40"/>
      <c r="M198" s="17"/>
      <c r="N198" s="17"/>
      <c r="O198" s="17"/>
    </row>
    <row r="199" spans="1:15" ht="15" customHeight="1" x14ac:dyDescent="0.2">
      <c r="A199" s="69" t="s">
        <v>338</v>
      </c>
      <c r="B199" s="25">
        <f t="shared" si="18"/>
        <v>35</v>
      </c>
      <c r="C199" s="213" t="s">
        <v>597</v>
      </c>
      <c r="D199" s="214"/>
      <c r="E199" s="214"/>
      <c r="F199" s="214"/>
      <c r="G199" s="215"/>
      <c r="H199" s="66" t="s">
        <v>16</v>
      </c>
      <c r="I199" s="27">
        <v>2.2000000000000002</v>
      </c>
      <c r="J199" s="35">
        <v>2.2000000000000002</v>
      </c>
      <c r="K199" s="68">
        <v>2.2000000000000002</v>
      </c>
      <c r="L199" s="40"/>
      <c r="M199" s="17"/>
      <c r="N199" s="17"/>
      <c r="O199" s="17"/>
    </row>
    <row r="200" spans="1:15" ht="15" customHeight="1" x14ac:dyDescent="0.2">
      <c r="A200" s="69" t="s">
        <v>167</v>
      </c>
      <c r="B200" s="25">
        <f t="shared" si="18"/>
        <v>36</v>
      </c>
      <c r="C200" s="213" t="s">
        <v>598</v>
      </c>
      <c r="D200" s="214"/>
      <c r="E200" s="214"/>
      <c r="F200" s="214"/>
      <c r="G200" s="215"/>
      <c r="H200" s="66" t="s">
        <v>16</v>
      </c>
      <c r="I200" s="27">
        <f t="shared" si="19"/>
        <v>12.275</v>
      </c>
      <c r="J200" s="35">
        <f t="shared" si="20"/>
        <v>10.802</v>
      </c>
      <c r="K200" s="68">
        <v>9.82</v>
      </c>
      <c r="L200" s="40"/>
      <c r="M200" s="17"/>
      <c r="N200" s="17"/>
      <c r="O200" s="17"/>
    </row>
    <row r="201" spans="1:15" ht="12.75" customHeight="1" x14ac:dyDescent="0.2">
      <c r="A201" s="70" t="s">
        <v>470</v>
      </c>
      <c r="B201" s="25">
        <f t="shared" si="18"/>
        <v>37</v>
      </c>
      <c r="C201" s="213" t="s">
        <v>471</v>
      </c>
      <c r="D201" s="214"/>
      <c r="E201" s="214"/>
      <c r="F201" s="214"/>
      <c r="G201" s="215"/>
      <c r="H201" s="66" t="s">
        <v>16</v>
      </c>
      <c r="I201" s="27">
        <f t="shared" si="19"/>
        <v>2.6124999999999998</v>
      </c>
      <c r="J201" s="35">
        <f t="shared" si="20"/>
        <v>2.2989999999999999</v>
      </c>
      <c r="K201" s="68">
        <v>2.09</v>
      </c>
      <c r="L201" s="40"/>
      <c r="M201" s="17"/>
      <c r="N201" s="17"/>
      <c r="O201" s="17"/>
    </row>
    <row r="202" spans="1:15" ht="15" customHeight="1" x14ac:dyDescent="0.2">
      <c r="A202" s="69" t="s">
        <v>175</v>
      </c>
      <c r="B202" s="25">
        <f t="shared" si="18"/>
        <v>38</v>
      </c>
      <c r="C202" s="213" t="s">
        <v>599</v>
      </c>
      <c r="D202" s="214"/>
      <c r="E202" s="214"/>
      <c r="F202" s="214"/>
      <c r="G202" s="215"/>
      <c r="H202" s="66" t="s">
        <v>16</v>
      </c>
      <c r="I202" s="27">
        <f t="shared" si="19"/>
        <v>3.4375</v>
      </c>
      <c r="J202" s="35">
        <f t="shared" si="20"/>
        <v>3.0249999999999999</v>
      </c>
      <c r="K202" s="68">
        <v>2.75</v>
      </c>
      <c r="L202" s="40"/>
      <c r="M202" s="17"/>
      <c r="N202" s="17"/>
      <c r="O202" s="17"/>
    </row>
    <row r="203" spans="1:15" ht="15" customHeight="1" x14ac:dyDescent="0.2">
      <c r="A203" s="65" t="s">
        <v>475</v>
      </c>
      <c r="B203" s="25">
        <f t="shared" si="18"/>
        <v>39</v>
      </c>
      <c r="C203" s="213" t="s">
        <v>476</v>
      </c>
      <c r="D203" s="214"/>
      <c r="E203" s="214"/>
      <c r="F203" s="214"/>
      <c r="G203" s="215"/>
      <c r="H203" s="66" t="s">
        <v>16</v>
      </c>
      <c r="I203" s="27">
        <f t="shared" si="19"/>
        <v>2.2000000000000002</v>
      </c>
      <c r="J203" s="35">
        <f t="shared" si="20"/>
        <v>1.9359999999999999</v>
      </c>
      <c r="K203" s="37">
        <v>1.76</v>
      </c>
      <c r="L203" s="40"/>
      <c r="M203" s="17"/>
      <c r="N203" s="17"/>
      <c r="O203" s="17"/>
    </row>
    <row r="204" spans="1:15" ht="15" customHeight="1" x14ac:dyDescent="0.2">
      <c r="A204" s="69" t="s">
        <v>314</v>
      </c>
      <c r="B204" s="25">
        <f t="shared" si="18"/>
        <v>40</v>
      </c>
      <c r="C204" s="213" t="s">
        <v>179</v>
      </c>
      <c r="D204" s="214"/>
      <c r="E204" s="214"/>
      <c r="F204" s="214"/>
      <c r="G204" s="215"/>
      <c r="H204" s="66" t="s">
        <v>16</v>
      </c>
      <c r="I204" s="27">
        <f t="shared" si="19"/>
        <v>2.4750000000000001</v>
      </c>
      <c r="J204" s="35">
        <f t="shared" si="20"/>
        <v>2.1779999999999999</v>
      </c>
      <c r="K204" s="68">
        <v>1.98</v>
      </c>
      <c r="L204" s="40"/>
      <c r="M204" s="17"/>
      <c r="N204" s="17"/>
      <c r="O204" s="17"/>
    </row>
    <row r="205" spans="1:15" ht="15" customHeight="1" x14ac:dyDescent="0.2">
      <c r="A205" s="65" t="s">
        <v>315</v>
      </c>
      <c r="B205" s="25">
        <f t="shared" si="18"/>
        <v>41</v>
      </c>
      <c r="C205" s="189" t="s">
        <v>600</v>
      </c>
      <c r="D205" s="190"/>
      <c r="E205" s="190"/>
      <c r="F205" s="190"/>
      <c r="G205" s="191"/>
      <c r="H205" s="25" t="s">
        <v>17</v>
      </c>
      <c r="I205" s="27">
        <f t="shared" si="19"/>
        <v>0.57500000000000007</v>
      </c>
      <c r="J205" s="35">
        <f t="shared" si="20"/>
        <v>0.50600000000000001</v>
      </c>
      <c r="K205" s="37">
        <v>0.46</v>
      </c>
      <c r="L205" s="40"/>
      <c r="M205" s="17"/>
      <c r="N205" s="17"/>
      <c r="O205" s="17"/>
    </row>
    <row r="206" spans="1:15" ht="15" customHeight="1" x14ac:dyDescent="0.2">
      <c r="A206" s="65" t="s">
        <v>316</v>
      </c>
      <c r="B206" s="25">
        <f t="shared" si="18"/>
        <v>42</v>
      </c>
      <c r="C206" s="189" t="s">
        <v>601</v>
      </c>
      <c r="D206" s="190"/>
      <c r="E206" s="190"/>
      <c r="F206" s="190"/>
      <c r="G206" s="191"/>
      <c r="H206" s="25" t="s">
        <v>17</v>
      </c>
      <c r="I206" s="27">
        <f t="shared" si="19"/>
        <v>1.2250000000000001</v>
      </c>
      <c r="J206" s="35">
        <f t="shared" si="20"/>
        <v>1.0780000000000001</v>
      </c>
      <c r="K206" s="37">
        <v>0.98</v>
      </c>
      <c r="L206" s="40"/>
      <c r="M206" s="17"/>
      <c r="N206" s="17"/>
      <c r="O206" s="17"/>
    </row>
    <row r="207" spans="1:15" ht="12.75" customHeight="1" x14ac:dyDescent="0.2">
      <c r="A207" s="65" t="s">
        <v>460</v>
      </c>
      <c r="B207" s="25">
        <f t="shared" si="18"/>
        <v>43</v>
      </c>
      <c r="C207" s="210" t="s">
        <v>459</v>
      </c>
      <c r="D207" s="211"/>
      <c r="E207" s="211"/>
      <c r="F207" s="211"/>
      <c r="G207" s="212"/>
      <c r="H207" s="25" t="s">
        <v>18</v>
      </c>
      <c r="I207" s="27">
        <f t="shared" si="19"/>
        <v>1.25</v>
      </c>
      <c r="J207" s="35">
        <f t="shared" si="20"/>
        <v>1.1000000000000001</v>
      </c>
      <c r="K207" s="37">
        <v>1</v>
      </c>
      <c r="L207" s="40"/>
      <c r="M207" s="17"/>
      <c r="N207" s="17"/>
      <c r="O207" s="17"/>
    </row>
    <row r="208" spans="1:15" ht="15" x14ac:dyDescent="0.2">
      <c r="A208" s="65" t="s">
        <v>317</v>
      </c>
      <c r="B208" s="25">
        <f t="shared" si="18"/>
        <v>44</v>
      </c>
      <c r="C208" s="201" t="s">
        <v>63</v>
      </c>
      <c r="D208" s="202"/>
      <c r="E208" s="202"/>
      <c r="F208" s="202"/>
      <c r="G208" s="203"/>
      <c r="H208" s="25" t="s">
        <v>16</v>
      </c>
      <c r="I208" s="27">
        <f t="shared" si="19"/>
        <v>75.8</v>
      </c>
      <c r="J208" s="35">
        <f t="shared" si="20"/>
        <v>66.704000000000008</v>
      </c>
      <c r="K208" s="37">
        <v>60.64</v>
      </c>
      <c r="L208" s="40"/>
      <c r="M208" s="17"/>
      <c r="N208" s="17"/>
      <c r="O208" s="17"/>
    </row>
    <row r="209" spans="1:15" ht="15" x14ac:dyDescent="0.2">
      <c r="A209" s="65" t="s">
        <v>318</v>
      </c>
      <c r="B209" s="25">
        <f t="shared" si="18"/>
        <v>45</v>
      </c>
      <c r="C209" s="201" t="s">
        <v>53</v>
      </c>
      <c r="D209" s="202"/>
      <c r="E209" s="202"/>
      <c r="F209" s="202"/>
      <c r="G209" s="203"/>
      <c r="H209" s="25" t="s">
        <v>16</v>
      </c>
      <c r="I209" s="27">
        <f>K209+K209*25%</f>
        <v>166.03750000000002</v>
      </c>
      <c r="J209" s="35">
        <f>K209+K209*10%</f>
        <v>146.113</v>
      </c>
      <c r="K209" s="37">
        <v>132.83000000000001</v>
      </c>
      <c r="L209" s="40"/>
      <c r="M209" s="17"/>
      <c r="N209" s="17"/>
      <c r="O209" s="17"/>
    </row>
    <row r="210" spans="1:15" ht="15" x14ac:dyDescent="0.2">
      <c r="A210" s="65" t="s">
        <v>319</v>
      </c>
      <c r="B210" s="25">
        <f t="shared" si="18"/>
        <v>46</v>
      </c>
      <c r="C210" s="201" t="s">
        <v>54</v>
      </c>
      <c r="D210" s="202"/>
      <c r="E210" s="202"/>
      <c r="F210" s="202"/>
      <c r="G210" s="203"/>
      <c r="H210" s="25" t="s">
        <v>16</v>
      </c>
      <c r="I210" s="27">
        <f>K210+K210*25%</f>
        <v>96.25</v>
      </c>
      <c r="J210" s="35">
        <f>K210+K210*10%</f>
        <v>84.7</v>
      </c>
      <c r="K210" s="37">
        <v>77</v>
      </c>
      <c r="L210" s="40"/>
      <c r="M210" s="17"/>
      <c r="N210" s="17"/>
      <c r="O210" s="17"/>
    </row>
    <row r="211" spans="1:15" ht="15.75" x14ac:dyDescent="0.25">
      <c r="A211" s="15" t="s">
        <v>240</v>
      </c>
      <c r="B211" s="25">
        <f t="shared" si="18"/>
        <v>47</v>
      </c>
      <c r="C211" s="201" t="s">
        <v>602</v>
      </c>
      <c r="D211" s="202"/>
      <c r="E211" s="202"/>
      <c r="F211" s="202"/>
      <c r="G211" s="203"/>
      <c r="H211" s="25" t="s">
        <v>16</v>
      </c>
      <c r="I211" s="27">
        <f t="shared" ref="I211:I218" si="21">K211+K211*25%</f>
        <v>22.625</v>
      </c>
      <c r="J211" s="35">
        <f t="shared" ref="J211:J218" si="22">K211+K211*10%</f>
        <v>19.91</v>
      </c>
      <c r="K211" s="37">
        <v>18.100000000000001</v>
      </c>
      <c r="L211" s="40">
        <v>4.508</v>
      </c>
      <c r="M211" s="17"/>
      <c r="N211" s="17"/>
      <c r="O211" s="17"/>
    </row>
    <row r="212" spans="1:15" ht="15.75" x14ac:dyDescent="0.25">
      <c r="A212" s="15" t="s">
        <v>254</v>
      </c>
      <c r="B212" s="25">
        <f t="shared" si="18"/>
        <v>48</v>
      </c>
      <c r="C212" s="201" t="s">
        <v>603</v>
      </c>
      <c r="D212" s="202"/>
      <c r="E212" s="202"/>
      <c r="F212" s="202"/>
      <c r="G212" s="203"/>
      <c r="H212" s="25" t="s">
        <v>16</v>
      </c>
      <c r="I212" s="27">
        <f t="shared" si="21"/>
        <v>4.375</v>
      </c>
      <c r="J212" s="35">
        <f t="shared" si="22"/>
        <v>3.85</v>
      </c>
      <c r="K212" s="37">
        <v>3.5</v>
      </c>
      <c r="L212" s="40">
        <v>0.998</v>
      </c>
      <c r="M212" s="17"/>
      <c r="N212" s="17"/>
      <c r="O212" s="17"/>
    </row>
    <row r="213" spans="1:15" ht="15" x14ac:dyDescent="0.2">
      <c r="A213" s="65" t="s">
        <v>320</v>
      </c>
      <c r="B213" s="25">
        <f t="shared" si="18"/>
        <v>49</v>
      </c>
      <c r="C213" s="201" t="s">
        <v>461</v>
      </c>
      <c r="D213" s="202"/>
      <c r="E213" s="202"/>
      <c r="F213" s="202"/>
      <c r="G213" s="203"/>
      <c r="H213" s="25" t="s">
        <v>17</v>
      </c>
      <c r="I213" s="27">
        <f t="shared" si="21"/>
        <v>8.25</v>
      </c>
      <c r="J213" s="35">
        <f t="shared" si="22"/>
        <v>7.26</v>
      </c>
      <c r="K213" s="37">
        <v>6.6</v>
      </c>
      <c r="L213" s="40"/>
      <c r="M213" s="17"/>
      <c r="N213" s="17"/>
      <c r="O213" s="17"/>
    </row>
    <row r="214" spans="1:15" ht="15.75" x14ac:dyDescent="0.25">
      <c r="A214" s="65"/>
      <c r="B214" s="25">
        <f t="shared" si="18"/>
        <v>50</v>
      </c>
      <c r="C214" s="201" t="s">
        <v>604</v>
      </c>
      <c r="D214" s="202"/>
      <c r="E214" s="202"/>
      <c r="F214" s="202"/>
      <c r="G214" s="203"/>
      <c r="H214" s="25" t="s">
        <v>17</v>
      </c>
      <c r="I214" s="27">
        <f t="shared" si="21"/>
        <v>9.8125</v>
      </c>
      <c r="J214" s="35">
        <f t="shared" si="22"/>
        <v>8.6349999999999998</v>
      </c>
      <c r="K214" s="37">
        <v>7.85</v>
      </c>
      <c r="L214" s="40"/>
      <c r="M214" s="17"/>
      <c r="N214" s="17"/>
      <c r="O214" s="17"/>
    </row>
    <row r="215" spans="1:15" ht="15.75" x14ac:dyDescent="0.25">
      <c r="A215" s="65" t="s">
        <v>321</v>
      </c>
      <c r="B215" s="25">
        <f t="shared" si="18"/>
        <v>51</v>
      </c>
      <c r="C215" s="201" t="s">
        <v>605</v>
      </c>
      <c r="D215" s="202"/>
      <c r="E215" s="202"/>
      <c r="F215" s="202"/>
      <c r="G215" s="203"/>
      <c r="H215" s="25" t="s">
        <v>17</v>
      </c>
      <c r="I215" s="27">
        <f t="shared" si="21"/>
        <v>8.0875000000000004</v>
      </c>
      <c r="J215" s="35">
        <f t="shared" si="22"/>
        <v>7.117</v>
      </c>
      <c r="K215" s="37">
        <v>6.47</v>
      </c>
      <c r="L215" s="40"/>
      <c r="M215" s="17"/>
      <c r="N215" s="17"/>
      <c r="O215" s="17"/>
    </row>
    <row r="216" spans="1:15" ht="15" x14ac:dyDescent="0.2">
      <c r="A216" s="65" t="s">
        <v>701</v>
      </c>
      <c r="B216" s="25">
        <f t="shared" si="18"/>
        <v>52</v>
      </c>
      <c r="C216" s="201" t="s">
        <v>31</v>
      </c>
      <c r="D216" s="202"/>
      <c r="E216" s="202"/>
      <c r="F216" s="202"/>
      <c r="G216" s="203"/>
      <c r="H216" s="25" t="s">
        <v>17</v>
      </c>
      <c r="I216" s="27">
        <f t="shared" si="21"/>
        <v>57.5</v>
      </c>
      <c r="J216" s="35">
        <f t="shared" si="22"/>
        <v>50.6</v>
      </c>
      <c r="K216" s="37">
        <v>46</v>
      </c>
      <c r="L216" s="40"/>
      <c r="M216" s="17"/>
      <c r="N216" s="17"/>
      <c r="O216" s="17"/>
    </row>
    <row r="217" spans="1:15" ht="15" x14ac:dyDescent="0.2">
      <c r="A217" s="15" t="s">
        <v>345</v>
      </c>
      <c r="B217" s="25">
        <f t="shared" si="18"/>
        <v>53</v>
      </c>
      <c r="C217" s="201" t="s">
        <v>667</v>
      </c>
      <c r="D217" s="202"/>
      <c r="E217" s="202"/>
      <c r="F217" s="202"/>
      <c r="G217" s="203"/>
      <c r="H217" s="25" t="s">
        <v>16</v>
      </c>
      <c r="I217" s="27">
        <f t="shared" si="21"/>
        <v>13.75</v>
      </c>
      <c r="J217" s="35">
        <f t="shared" si="22"/>
        <v>12.1</v>
      </c>
      <c r="K217" s="37">
        <v>11</v>
      </c>
      <c r="L217" s="40"/>
      <c r="M217" s="17"/>
      <c r="N217" s="17"/>
      <c r="O217" s="17"/>
    </row>
    <row r="218" spans="1:15" ht="15" x14ac:dyDescent="0.2">
      <c r="A218" s="15" t="s">
        <v>149</v>
      </c>
      <c r="B218" s="25">
        <f t="shared" si="18"/>
        <v>54</v>
      </c>
      <c r="C218" s="201" t="s">
        <v>662</v>
      </c>
      <c r="D218" s="202"/>
      <c r="E218" s="202"/>
      <c r="F218" s="202"/>
      <c r="G218" s="203"/>
      <c r="H218" s="25" t="s">
        <v>16</v>
      </c>
      <c r="I218" s="27">
        <f t="shared" si="21"/>
        <v>11.274999999999999</v>
      </c>
      <c r="J218" s="35">
        <f t="shared" si="22"/>
        <v>9.9219999999999988</v>
      </c>
      <c r="K218" s="37">
        <v>9.02</v>
      </c>
      <c r="L218" s="40"/>
      <c r="M218" s="17"/>
      <c r="N218" s="17"/>
      <c r="O218" s="17"/>
    </row>
    <row r="219" spans="1:15" ht="15" x14ac:dyDescent="0.2">
      <c r="A219" s="15" t="s">
        <v>344</v>
      </c>
      <c r="B219" s="25">
        <f t="shared" si="18"/>
        <v>55</v>
      </c>
      <c r="C219" s="201" t="s">
        <v>32</v>
      </c>
      <c r="D219" s="202"/>
      <c r="E219" s="202"/>
      <c r="F219" s="202"/>
      <c r="G219" s="203"/>
      <c r="H219" s="25" t="s">
        <v>16</v>
      </c>
      <c r="I219" s="27">
        <f>K219+K219*25%</f>
        <v>14.875</v>
      </c>
      <c r="J219" s="35">
        <f>K219+K219*10%</f>
        <v>13.09</v>
      </c>
      <c r="K219" s="37">
        <v>11.9</v>
      </c>
      <c r="L219" s="40"/>
      <c r="M219" s="17"/>
      <c r="N219" s="17"/>
      <c r="O219" s="17"/>
    </row>
    <row r="220" spans="1:15" ht="15.75" x14ac:dyDescent="0.25">
      <c r="A220" s="15" t="s">
        <v>176</v>
      </c>
      <c r="B220" s="25">
        <f t="shared" si="18"/>
        <v>56</v>
      </c>
      <c r="C220" s="201" t="s">
        <v>606</v>
      </c>
      <c r="D220" s="202"/>
      <c r="E220" s="202"/>
      <c r="F220" s="202"/>
      <c r="G220" s="203"/>
      <c r="H220" s="25" t="s">
        <v>17</v>
      </c>
      <c r="I220" s="27">
        <f t="shared" ref="I220:I225" si="23">K220+K220*25%</f>
        <v>35.9375</v>
      </c>
      <c r="J220" s="35">
        <f>K220+K220*10%</f>
        <v>31.625</v>
      </c>
      <c r="K220" s="37">
        <v>28.75</v>
      </c>
      <c r="L220" s="40"/>
      <c r="M220" s="17"/>
      <c r="N220" s="17"/>
      <c r="O220" s="17"/>
    </row>
    <row r="221" spans="1:15" ht="15.75" x14ac:dyDescent="0.25">
      <c r="A221" s="15" t="s">
        <v>323</v>
      </c>
      <c r="B221" s="25">
        <f t="shared" si="18"/>
        <v>57</v>
      </c>
      <c r="C221" s="201" t="s">
        <v>607</v>
      </c>
      <c r="D221" s="202"/>
      <c r="E221" s="202"/>
      <c r="F221" s="202"/>
      <c r="G221" s="203"/>
      <c r="H221" s="25" t="s">
        <v>17</v>
      </c>
      <c r="I221" s="27">
        <f t="shared" si="23"/>
        <v>42.05</v>
      </c>
      <c r="J221" s="35">
        <f t="shared" ref="J221:J227" si="24">K221+K221*10%</f>
        <v>37.003999999999998</v>
      </c>
      <c r="K221" s="37">
        <v>33.64</v>
      </c>
      <c r="L221" s="40"/>
      <c r="M221" s="17"/>
      <c r="N221" s="17"/>
      <c r="O221" s="17"/>
    </row>
    <row r="222" spans="1:15" ht="15.75" x14ac:dyDescent="0.25">
      <c r="A222" s="15" t="s">
        <v>177</v>
      </c>
      <c r="B222" s="25">
        <f t="shared" si="18"/>
        <v>58</v>
      </c>
      <c r="C222" s="201" t="s">
        <v>608</v>
      </c>
      <c r="D222" s="202"/>
      <c r="E222" s="202"/>
      <c r="F222" s="202"/>
      <c r="G222" s="203"/>
      <c r="H222" s="25" t="s">
        <v>17</v>
      </c>
      <c r="I222" s="27">
        <f t="shared" si="23"/>
        <v>40.799999999999997</v>
      </c>
      <c r="J222" s="35">
        <f t="shared" si="24"/>
        <v>35.904000000000003</v>
      </c>
      <c r="K222" s="37">
        <v>32.64</v>
      </c>
      <c r="L222" s="40"/>
      <c r="M222" s="17"/>
      <c r="N222" s="17"/>
      <c r="O222" s="17"/>
    </row>
    <row r="223" spans="1:15" ht="15.75" x14ac:dyDescent="0.25">
      <c r="A223" s="15" t="s">
        <v>322</v>
      </c>
      <c r="B223" s="25">
        <f t="shared" si="18"/>
        <v>59</v>
      </c>
      <c r="C223" s="201" t="s">
        <v>609</v>
      </c>
      <c r="D223" s="202"/>
      <c r="E223" s="202"/>
      <c r="F223" s="202"/>
      <c r="G223" s="203"/>
      <c r="H223" s="25" t="s">
        <v>17</v>
      </c>
      <c r="I223" s="27">
        <f t="shared" si="23"/>
        <v>56.8125</v>
      </c>
      <c r="J223" s="35">
        <f t="shared" si="24"/>
        <v>49.995000000000005</v>
      </c>
      <c r="K223" s="37">
        <v>45.45</v>
      </c>
      <c r="L223" s="40"/>
      <c r="M223" s="17"/>
      <c r="N223" s="17"/>
      <c r="O223" s="17"/>
    </row>
    <row r="224" spans="1:15" ht="15.75" x14ac:dyDescent="0.25">
      <c r="A224" s="15" t="s">
        <v>324</v>
      </c>
      <c r="B224" s="25">
        <f t="shared" si="18"/>
        <v>60</v>
      </c>
      <c r="C224" s="201" t="s">
        <v>610</v>
      </c>
      <c r="D224" s="202"/>
      <c r="E224" s="202"/>
      <c r="F224" s="202"/>
      <c r="G224" s="203"/>
      <c r="H224" s="25" t="s">
        <v>17</v>
      </c>
      <c r="I224" s="27">
        <f t="shared" si="23"/>
        <v>44.3125</v>
      </c>
      <c r="J224" s="35">
        <f t="shared" si="24"/>
        <v>38.995000000000005</v>
      </c>
      <c r="K224" s="37">
        <v>35.450000000000003</v>
      </c>
      <c r="L224" s="40"/>
      <c r="M224" s="17"/>
      <c r="N224" s="17"/>
      <c r="O224" s="17"/>
    </row>
    <row r="225" spans="1:15" ht="15.75" x14ac:dyDescent="0.25">
      <c r="A225" s="52" t="s">
        <v>325</v>
      </c>
      <c r="B225" s="25">
        <f t="shared" si="18"/>
        <v>61</v>
      </c>
      <c r="C225" s="201" t="s">
        <v>611</v>
      </c>
      <c r="D225" s="202"/>
      <c r="E225" s="202"/>
      <c r="F225" s="202"/>
      <c r="G225" s="203"/>
      <c r="H225" s="25" t="s">
        <v>17</v>
      </c>
      <c r="I225" s="27">
        <f t="shared" si="23"/>
        <v>50</v>
      </c>
      <c r="J225" s="35">
        <f t="shared" si="24"/>
        <v>44</v>
      </c>
      <c r="K225" s="37">
        <v>40</v>
      </c>
      <c r="L225" s="40"/>
      <c r="M225" s="17"/>
      <c r="N225" s="17"/>
      <c r="O225" s="17"/>
    </row>
    <row r="226" spans="1:15" ht="15.75" x14ac:dyDescent="0.25">
      <c r="A226" s="52" t="s">
        <v>327</v>
      </c>
      <c r="B226" s="25">
        <f t="shared" si="18"/>
        <v>62</v>
      </c>
      <c r="C226" s="201" t="s">
        <v>612</v>
      </c>
      <c r="D226" s="202"/>
      <c r="E226" s="202"/>
      <c r="F226" s="202"/>
      <c r="G226" s="203"/>
      <c r="H226" s="25" t="s">
        <v>17</v>
      </c>
      <c r="I226" s="37" t="s">
        <v>27</v>
      </c>
      <c r="J226" s="37" t="s">
        <v>27</v>
      </c>
      <c r="K226" s="37"/>
      <c r="L226" s="40"/>
      <c r="M226" s="17"/>
      <c r="N226" s="17"/>
      <c r="O226" s="17"/>
    </row>
    <row r="227" spans="1:15" ht="15.75" x14ac:dyDescent="0.25">
      <c r="A227" s="52" t="s">
        <v>326</v>
      </c>
      <c r="B227" s="25">
        <f t="shared" si="18"/>
        <v>63</v>
      </c>
      <c r="C227" s="201" t="s">
        <v>613</v>
      </c>
      <c r="D227" s="202"/>
      <c r="E227" s="202"/>
      <c r="F227" s="202"/>
      <c r="G227" s="203"/>
      <c r="H227" s="25" t="s">
        <v>17</v>
      </c>
      <c r="I227" s="27">
        <f>K227+K227*25%</f>
        <v>22.774999999999999</v>
      </c>
      <c r="J227" s="35">
        <f t="shared" si="24"/>
        <v>20.041999999999998</v>
      </c>
      <c r="K227" s="37">
        <v>18.22</v>
      </c>
      <c r="L227" s="40"/>
      <c r="M227" s="17"/>
      <c r="N227" s="17"/>
      <c r="O227" s="17"/>
    </row>
    <row r="228" spans="1:15" ht="15.75" x14ac:dyDescent="0.25">
      <c r="A228" s="15"/>
      <c r="B228" s="25">
        <f t="shared" si="18"/>
        <v>64</v>
      </c>
      <c r="C228" s="162" t="s">
        <v>614</v>
      </c>
      <c r="D228" s="163"/>
      <c r="E228" s="163"/>
      <c r="F228" s="163"/>
      <c r="G228" s="164"/>
      <c r="H228" s="47" t="s">
        <v>17</v>
      </c>
      <c r="I228" s="37" t="s">
        <v>27</v>
      </c>
      <c r="J228" s="37" t="s">
        <v>27</v>
      </c>
      <c r="K228" s="37"/>
      <c r="L228" s="40"/>
      <c r="M228" s="17"/>
      <c r="N228" s="17"/>
      <c r="O228" s="17"/>
    </row>
    <row r="229" spans="1:15" ht="15.75" x14ac:dyDescent="0.25">
      <c r="A229" s="15"/>
      <c r="B229" s="25">
        <f t="shared" si="18"/>
        <v>65</v>
      </c>
      <c r="C229" s="183" t="s">
        <v>36</v>
      </c>
      <c r="D229" s="184"/>
      <c r="E229" s="184"/>
      <c r="F229" s="184"/>
      <c r="G229" s="185"/>
      <c r="H229" s="25" t="s">
        <v>17</v>
      </c>
      <c r="I229" s="37" t="s">
        <v>27</v>
      </c>
      <c r="J229" s="37" t="s">
        <v>27</v>
      </c>
      <c r="K229" s="37"/>
      <c r="L229" s="40"/>
      <c r="M229" s="17"/>
      <c r="N229" s="17"/>
      <c r="O229" s="17"/>
    </row>
    <row r="230" spans="1:15" ht="15.75" customHeight="1" x14ac:dyDescent="0.25">
      <c r="A230" s="15"/>
      <c r="B230" s="25">
        <f t="shared" si="18"/>
        <v>66</v>
      </c>
      <c r="C230" s="165" t="s">
        <v>615</v>
      </c>
      <c r="D230" s="166"/>
      <c r="E230" s="166"/>
      <c r="F230" s="166"/>
      <c r="G230" s="167"/>
      <c r="H230" s="41" t="s">
        <v>17</v>
      </c>
      <c r="I230" s="37" t="s">
        <v>27</v>
      </c>
      <c r="J230" s="37" t="s">
        <v>27</v>
      </c>
      <c r="K230" s="37"/>
      <c r="L230" s="40"/>
      <c r="M230" s="17"/>
      <c r="N230" s="17"/>
      <c r="O230" s="17"/>
    </row>
    <row r="231" spans="1:15" ht="15" customHeight="1" x14ac:dyDescent="0.2">
      <c r="A231" s="15"/>
      <c r="B231" s="25">
        <f>B230+1</f>
        <v>67</v>
      </c>
      <c r="C231" s="207" t="s">
        <v>34</v>
      </c>
      <c r="D231" s="208"/>
      <c r="E231" s="208"/>
      <c r="F231" s="208"/>
      <c r="G231" s="209"/>
      <c r="H231" s="41" t="s">
        <v>17</v>
      </c>
      <c r="I231" s="37" t="s">
        <v>27</v>
      </c>
      <c r="J231" s="37" t="s">
        <v>27</v>
      </c>
      <c r="K231" s="37"/>
      <c r="L231" s="40"/>
      <c r="M231" s="17"/>
      <c r="N231" s="17"/>
      <c r="O231" s="17"/>
    </row>
    <row r="232" spans="1:15" ht="15.75" x14ac:dyDescent="0.25">
      <c r="A232" s="15"/>
      <c r="B232" s="23"/>
      <c r="C232" s="180" t="s">
        <v>48</v>
      </c>
      <c r="D232" s="181"/>
      <c r="E232" s="181"/>
      <c r="F232" s="181"/>
      <c r="G232" s="182"/>
      <c r="H232" s="23"/>
      <c r="I232" s="23"/>
      <c r="J232" s="23"/>
      <c r="K232" s="38"/>
      <c r="L232" s="40"/>
      <c r="M232" s="17"/>
      <c r="N232" s="17"/>
      <c r="O232" s="17"/>
    </row>
    <row r="233" spans="1:15" ht="15.75" x14ac:dyDescent="0.25">
      <c r="A233" s="52" t="s">
        <v>410</v>
      </c>
      <c r="B233" s="41">
        <f t="shared" ref="B233:B247" si="25">B232+1</f>
        <v>1</v>
      </c>
      <c r="C233" s="177" t="s">
        <v>660</v>
      </c>
      <c r="D233" s="178"/>
      <c r="E233" s="178"/>
      <c r="F233" s="178"/>
      <c r="G233" s="179"/>
      <c r="H233" s="41" t="s">
        <v>21</v>
      </c>
      <c r="I233" s="27">
        <f>K233+K233*25%</f>
        <v>1.9375</v>
      </c>
      <c r="J233" s="35">
        <f>K233+K233*10%</f>
        <v>1.7050000000000001</v>
      </c>
      <c r="K233" s="37">
        <v>1.55</v>
      </c>
      <c r="L233" s="40"/>
      <c r="M233" s="17"/>
      <c r="N233" s="17"/>
      <c r="O233" s="17"/>
    </row>
    <row r="234" spans="1:15" ht="15.75" x14ac:dyDescent="0.25">
      <c r="A234" s="52" t="s">
        <v>457</v>
      </c>
      <c r="B234" s="41">
        <f t="shared" si="25"/>
        <v>2</v>
      </c>
      <c r="C234" s="177" t="s">
        <v>616</v>
      </c>
      <c r="D234" s="178"/>
      <c r="E234" s="178"/>
      <c r="F234" s="178"/>
      <c r="G234" s="179"/>
      <c r="H234" s="41" t="s">
        <v>21</v>
      </c>
      <c r="I234" s="27">
        <f>K234+K234*25%</f>
        <v>1.875</v>
      </c>
      <c r="J234" s="35">
        <f>K234+K234*10%</f>
        <v>1.65</v>
      </c>
      <c r="K234" s="37">
        <v>1.5</v>
      </c>
      <c r="L234" s="40"/>
      <c r="M234" s="17"/>
      <c r="N234" s="17"/>
      <c r="O234" s="17"/>
    </row>
    <row r="235" spans="1:15" ht="15.75" x14ac:dyDescent="0.25">
      <c r="A235" s="52" t="s">
        <v>659</v>
      </c>
      <c r="B235" s="41">
        <f t="shared" si="25"/>
        <v>3</v>
      </c>
      <c r="C235" s="177" t="s">
        <v>658</v>
      </c>
      <c r="D235" s="178"/>
      <c r="E235" s="178"/>
      <c r="F235" s="178"/>
      <c r="G235" s="179"/>
      <c r="H235" s="41" t="s">
        <v>21</v>
      </c>
      <c r="I235" s="27">
        <f>K235+K235*25%</f>
        <v>1.0625</v>
      </c>
      <c r="J235" s="35">
        <f>K235+K235*10%</f>
        <v>0.93499999999999994</v>
      </c>
      <c r="K235" s="37">
        <v>0.85</v>
      </c>
      <c r="L235" s="40"/>
      <c r="M235" s="17"/>
      <c r="N235" s="17"/>
      <c r="O235" s="17"/>
    </row>
    <row r="236" spans="1:15" ht="15.75" x14ac:dyDescent="0.25">
      <c r="A236" s="15"/>
      <c r="B236" s="41">
        <f t="shared" si="25"/>
        <v>4</v>
      </c>
      <c r="C236" s="171" t="s">
        <v>468</v>
      </c>
      <c r="D236" s="172"/>
      <c r="E236" s="172"/>
      <c r="F236" s="172"/>
      <c r="G236" s="173"/>
      <c r="H236" s="71" t="s">
        <v>21</v>
      </c>
      <c r="I236" s="72">
        <f>K236+K236*25%</f>
        <v>1.7625</v>
      </c>
      <c r="J236" s="73">
        <f>K236+K236*10%</f>
        <v>1.5509999999999999</v>
      </c>
      <c r="K236" s="61">
        <v>1.41</v>
      </c>
      <c r="L236" s="40">
        <v>0.19900000000000001</v>
      </c>
      <c r="M236" s="17"/>
      <c r="N236" s="17"/>
      <c r="O236" s="17"/>
    </row>
    <row r="237" spans="1:15" ht="15.75" x14ac:dyDescent="0.25">
      <c r="A237" s="15" t="s">
        <v>241</v>
      </c>
      <c r="B237" s="41">
        <f t="shared" si="25"/>
        <v>5</v>
      </c>
      <c r="C237" s="192" t="s">
        <v>55</v>
      </c>
      <c r="D237" s="193"/>
      <c r="E237" s="193"/>
      <c r="F237" s="193"/>
      <c r="G237" s="194"/>
      <c r="H237" s="41" t="s">
        <v>21</v>
      </c>
      <c r="I237" s="27">
        <f t="shared" ref="I237:I247" si="26">K237+K237*25%</f>
        <v>2.4874999999999998</v>
      </c>
      <c r="J237" s="35">
        <f t="shared" ref="J237:J247" si="27">K237+K237*10%</f>
        <v>2.1890000000000001</v>
      </c>
      <c r="K237" s="37">
        <v>1.99</v>
      </c>
      <c r="L237" s="40">
        <v>0.55300000000000005</v>
      </c>
      <c r="M237" s="17"/>
      <c r="N237" s="17"/>
      <c r="O237" s="17"/>
    </row>
    <row r="238" spans="1:15" ht="15.75" x14ac:dyDescent="0.25">
      <c r="A238" s="15"/>
      <c r="B238" s="41">
        <f t="shared" si="25"/>
        <v>6</v>
      </c>
      <c r="C238" s="171" t="s">
        <v>465</v>
      </c>
      <c r="D238" s="172"/>
      <c r="E238" s="172"/>
      <c r="F238" s="172"/>
      <c r="G238" s="173"/>
      <c r="H238" s="71" t="s">
        <v>21</v>
      </c>
      <c r="I238" s="72">
        <f t="shared" si="26"/>
        <v>1.75</v>
      </c>
      <c r="J238" s="73">
        <f t="shared" si="27"/>
        <v>1.5399999999999998</v>
      </c>
      <c r="K238" s="61">
        <v>1.4</v>
      </c>
      <c r="L238" s="40"/>
      <c r="M238" s="17"/>
      <c r="N238" s="17"/>
      <c r="O238" s="17"/>
    </row>
    <row r="239" spans="1:15" ht="15.75" x14ac:dyDescent="0.25">
      <c r="A239" s="15"/>
      <c r="B239" s="41">
        <f t="shared" si="25"/>
        <v>7</v>
      </c>
      <c r="C239" s="171" t="s">
        <v>466</v>
      </c>
      <c r="D239" s="172"/>
      <c r="E239" s="172"/>
      <c r="F239" s="172"/>
      <c r="G239" s="173"/>
      <c r="H239" s="71" t="s">
        <v>21</v>
      </c>
      <c r="I239" s="72">
        <f t="shared" si="26"/>
        <v>12.3125</v>
      </c>
      <c r="J239" s="73">
        <f t="shared" si="27"/>
        <v>10.834999999999999</v>
      </c>
      <c r="K239" s="61">
        <v>9.85</v>
      </c>
      <c r="L239" s="40"/>
      <c r="M239" s="17"/>
      <c r="N239" s="17"/>
      <c r="O239" s="17"/>
    </row>
    <row r="240" spans="1:15" ht="15.75" x14ac:dyDescent="0.25">
      <c r="A240" s="15" t="s">
        <v>246</v>
      </c>
      <c r="B240" s="41">
        <f t="shared" si="25"/>
        <v>8</v>
      </c>
      <c r="C240" s="192" t="s">
        <v>56</v>
      </c>
      <c r="D240" s="193"/>
      <c r="E240" s="193"/>
      <c r="F240" s="193"/>
      <c r="G240" s="194"/>
      <c r="H240" s="41" t="s">
        <v>21</v>
      </c>
      <c r="I240" s="27">
        <f t="shared" si="26"/>
        <v>14.1</v>
      </c>
      <c r="J240" s="35">
        <f t="shared" si="27"/>
        <v>12.407999999999999</v>
      </c>
      <c r="K240" s="37">
        <v>11.28</v>
      </c>
      <c r="L240" s="40">
        <v>2.8690000000000002</v>
      </c>
      <c r="M240" s="17"/>
      <c r="N240" s="17"/>
      <c r="O240" s="17"/>
    </row>
    <row r="241" spans="1:15" ht="15.75" x14ac:dyDescent="0.25">
      <c r="A241" s="15"/>
      <c r="B241" s="41">
        <f t="shared" si="25"/>
        <v>9</v>
      </c>
      <c r="C241" s="171" t="s">
        <v>467</v>
      </c>
      <c r="D241" s="172"/>
      <c r="E241" s="172"/>
      <c r="F241" s="172"/>
      <c r="G241" s="173"/>
      <c r="H241" s="71" t="s">
        <v>21</v>
      </c>
      <c r="I241" s="72">
        <f>K241+K241*25%</f>
        <v>8.125</v>
      </c>
      <c r="J241" s="73">
        <f>K241+K241*10%</f>
        <v>7.15</v>
      </c>
      <c r="K241" s="61">
        <v>6.5</v>
      </c>
      <c r="L241" s="40"/>
      <c r="M241" s="17"/>
      <c r="N241" s="17"/>
      <c r="O241" s="17"/>
    </row>
    <row r="242" spans="1:15" ht="15.75" x14ac:dyDescent="0.25">
      <c r="A242" s="74" t="s">
        <v>250</v>
      </c>
      <c r="B242" s="41">
        <f t="shared" si="25"/>
        <v>10</v>
      </c>
      <c r="C242" s="198" t="s">
        <v>617</v>
      </c>
      <c r="D242" s="199"/>
      <c r="E242" s="199"/>
      <c r="F242" s="199"/>
      <c r="G242" s="200"/>
      <c r="H242" s="71" t="s">
        <v>21</v>
      </c>
      <c r="I242" s="72">
        <f t="shared" si="26"/>
        <v>5.25</v>
      </c>
      <c r="J242" s="73">
        <f t="shared" si="27"/>
        <v>4.62</v>
      </c>
      <c r="K242" s="61">
        <v>4.2</v>
      </c>
      <c r="L242" s="40"/>
      <c r="M242" s="17"/>
      <c r="N242" s="17"/>
      <c r="O242" s="17"/>
    </row>
    <row r="243" spans="1:15" ht="15.75" x14ac:dyDescent="0.25">
      <c r="A243" s="74" t="s">
        <v>247</v>
      </c>
      <c r="B243" s="41">
        <f t="shared" si="25"/>
        <v>11</v>
      </c>
      <c r="C243" s="198" t="s">
        <v>618</v>
      </c>
      <c r="D243" s="199"/>
      <c r="E243" s="199"/>
      <c r="F243" s="199"/>
      <c r="G243" s="200"/>
      <c r="H243" s="71" t="s">
        <v>21</v>
      </c>
      <c r="I243" s="72">
        <f t="shared" si="26"/>
        <v>8.5625</v>
      </c>
      <c r="J243" s="73">
        <f t="shared" si="27"/>
        <v>7.5350000000000001</v>
      </c>
      <c r="K243" s="61">
        <v>6.85</v>
      </c>
      <c r="L243" s="40"/>
      <c r="M243" s="17"/>
      <c r="N243" s="17"/>
      <c r="O243" s="17"/>
    </row>
    <row r="244" spans="1:15" ht="15" x14ac:dyDescent="0.2">
      <c r="A244" s="74" t="s">
        <v>249</v>
      </c>
      <c r="B244" s="41">
        <f t="shared" si="25"/>
        <v>12</v>
      </c>
      <c r="C244" s="174" t="s">
        <v>23</v>
      </c>
      <c r="D244" s="175"/>
      <c r="E244" s="175"/>
      <c r="F244" s="175"/>
      <c r="G244" s="176"/>
      <c r="H244" s="41" t="s">
        <v>16</v>
      </c>
      <c r="I244" s="27">
        <f t="shared" si="26"/>
        <v>0.5</v>
      </c>
      <c r="J244" s="35">
        <f t="shared" si="27"/>
        <v>0.44000000000000006</v>
      </c>
      <c r="K244" s="37">
        <v>0.4</v>
      </c>
      <c r="L244" s="40">
        <v>6.7000000000000004E-2</v>
      </c>
      <c r="M244" s="17"/>
      <c r="N244" s="17"/>
      <c r="O244" s="17"/>
    </row>
    <row r="245" spans="1:15" ht="15" x14ac:dyDescent="0.2">
      <c r="A245" s="74" t="s">
        <v>378</v>
      </c>
      <c r="B245" s="41">
        <f t="shared" si="25"/>
        <v>13</v>
      </c>
      <c r="C245" s="174" t="s">
        <v>377</v>
      </c>
      <c r="D245" s="175"/>
      <c r="E245" s="175"/>
      <c r="F245" s="175"/>
      <c r="G245" s="176"/>
      <c r="H245" s="41" t="s">
        <v>16</v>
      </c>
      <c r="I245" s="27">
        <f t="shared" si="26"/>
        <v>1.1000000000000001</v>
      </c>
      <c r="J245" s="35">
        <f t="shared" si="27"/>
        <v>0.96799999999999997</v>
      </c>
      <c r="K245" s="37">
        <v>0.88</v>
      </c>
      <c r="L245" s="40"/>
      <c r="M245" s="17"/>
      <c r="N245" s="17"/>
      <c r="O245" s="17"/>
    </row>
    <row r="246" spans="1:15" ht="15" x14ac:dyDescent="0.2">
      <c r="A246" s="74" t="s">
        <v>248</v>
      </c>
      <c r="B246" s="41">
        <f t="shared" si="25"/>
        <v>14</v>
      </c>
      <c r="C246" s="174" t="s">
        <v>357</v>
      </c>
      <c r="D246" s="175"/>
      <c r="E246" s="175"/>
      <c r="F246" s="175"/>
      <c r="G246" s="176"/>
      <c r="H246" s="75" t="s">
        <v>16</v>
      </c>
      <c r="I246" s="27">
        <f t="shared" si="26"/>
        <v>0.58749999999999991</v>
      </c>
      <c r="J246" s="35">
        <f t="shared" si="27"/>
        <v>0.51700000000000002</v>
      </c>
      <c r="K246" s="37">
        <v>0.47</v>
      </c>
      <c r="L246" s="40"/>
      <c r="M246" s="17"/>
      <c r="N246" s="17"/>
      <c r="O246" s="17"/>
    </row>
    <row r="247" spans="1:15" ht="15.75" x14ac:dyDescent="0.25">
      <c r="A247" s="52" t="s">
        <v>669</v>
      </c>
      <c r="B247" s="41">
        <f t="shared" si="25"/>
        <v>15</v>
      </c>
      <c r="C247" s="26" t="s">
        <v>619</v>
      </c>
      <c r="D247" s="26"/>
      <c r="E247" s="26"/>
      <c r="F247" s="26"/>
      <c r="G247" s="76"/>
      <c r="H247" s="77" t="s">
        <v>16</v>
      </c>
      <c r="I247" s="27">
        <f t="shared" si="26"/>
        <v>6.6749999999999998</v>
      </c>
      <c r="J247" s="35">
        <f t="shared" si="27"/>
        <v>5.8739999999999997</v>
      </c>
      <c r="K247" s="37">
        <v>5.34</v>
      </c>
      <c r="L247" s="40"/>
      <c r="M247" s="17"/>
      <c r="N247" s="17"/>
      <c r="O247" s="17"/>
    </row>
    <row r="248" spans="1:15" ht="15.75" x14ac:dyDescent="0.25">
      <c r="A248" s="15"/>
      <c r="B248" s="23"/>
      <c r="C248" s="180" t="s">
        <v>49</v>
      </c>
      <c r="D248" s="181"/>
      <c r="E248" s="181"/>
      <c r="F248" s="181"/>
      <c r="G248" s="182"/>
      <c r="H248" s="23"/>
      <c r="I248" s="23"/>
      <c r="J248" s="23"/>
      <c r="K248" s="38"/>
      <c r="L248" s="40"/>
      <c r="M248" s="17"/>
      <c r="N248" s="17"/>
      <c r="O248" s="17"/>
    </row>
    <row r="249" spans="1:15" ht="15" x14ac:dyDescent="0.2">
      <c r="A249" s="15" t="s">
        <v>479</v>
      </c>
      <c r="B249" s="41">
        <v>1</v>
      </c>
      <c r="C249" s="177" t="s">
        <v>481</v>
      </c>
      <c r="D249" s="178"/>
      <c r="E249" s="178"/>
      <c r="F249" s="178"/>
      <c r="G249" s="179"/>
      <c r="H249" s="71" t="s">
        <v>21</v>
      </c>
      <c r="I249" s="78">
        <v>0.35</v>
      </c>
      <c r="J249" s="79">
        <v>0.31</v>
      </c>
      <c r="K249" s="68">
        <v>0.28999999999999998</v>
      </c>
      <c r="L249" s="40"/>
      <c r="M249" s="17"/>
      <c r="N249" s="17"/>
      <c r="O249" s="17"/>
    </row>
    <row r="250" spans="1:15" ht="15" x14ac:dyDescent="0.2">
      <c r="A250" s="15" t="s">
        <v>380</v>
      </c>
      <c r="B250" s="41">
        <f>B249+1</f>
        <v>2</v>
      </c>
      <c r="C250" s="177" t="s">
        <v>480</v>
      </c>
      <c r="D250" s="178"/>
      <c r="E250" s="178"/>
      <c r="F250" s="178"/>
      <c r="G250" s="179"/>
      <c r="H250" s="71" t="s">
        <v>21</v>
      </c>
      <c r="I250" s="78">
        <v>0.41</v>
      </c>
      <c r="J250" s="79">
        <v>0.36</v>
      </c>
      <c r="K250" s="68">
        <v>0.35</v>
      </c>
      <c r="L250" s="40"/>
      <c r="M250" s="17"/>
      <c r="N250" s="17"/>
      <c r="O250" s="17"/>
    </row>
    <row r="251" spans="1:15" ht="15" x14ac:dyDescent="0.2">
      <c r="A251" s="15" t="s">
        <v>381</v>
      </c>
      <c r="B251" s="41">
        <f t="shared" ref="B251:B262" si="28">B250+1</f>
        <v>3</v>
      </c>
      <c r="C251" s="177" t="s">
        <v>483</v>
      </c>
      <c r="D251" s="178"/>
      <c r="E251" s="178"/>
      <c r="F251" s="178"/>
      <c r="G251" s="179"/>
      <c r="H251" s="71" t="s">
        <v>21</v>
      </c>
      <c r="I251" s="78">
        <v>0.46</v>
      </c>
      <c r="J251" s="79">
        <f>K251+K251*5%</f>
        <v>0.40950000000000003</v>
      </c>
      <c r="K251" s="68">
        <v>0.39</v>
      </c>
      <c r="L251" s="40"/>
      <c r="M251" s="17"/>
      <c r="N251" s="17"/>
      <c r="O251" s="17"/>
    </row>
    <row r="252" spans="1:15" ht="15" x14ac:dyDescent="0.2">
      <c r="A252" s="15" t="s">
        <v>382</v>
      </c>
      <c r="B252" s="41">
        <f t="shared" si="28"/>
        <v>4</v>
      </c>
      <c r="C252" s="177" t="s">
        <v>482</v>
      </c>
      <c r="D252" s="178"/>
      <c r="E252" s="178"/>
      <c r="F252" s="178"/>
      <c r="G252" s="179"/>
      <c r="H252" s="71" t="s">
        <v>21</v>
      </c>
      <c r="I252" s="78">
        <v>0.52</v>
      </c>
      <c r="J252" s="79">
        <v>0.46</v>
      </c>
      <c r="K252" s="68">
        <v>0.44</v>
      </c>
      <c r="L252" s="40"/>
      <c r="M252" s="17"/>
      <c r="N252" s="17"/>
      <c r="O252" s="17"/>
    </row>
    <row r="253" spans="1:15" ht="15" x14ac:dyDescent="0.2">
      <c r="A253" s="15" t="s">
        <v>409</v>
      </c>
      <c r="B253" s="41">
        <f t="shared" si="28"/>
        <v>5</v>
      </c>
      <c r="C253" s="177" t="s">
        <v>458</v>
      </c>
      <c r="D253" s="178"/>
      <c r="E253" s="178"/>
      <c r="F253" s="178"/>
      <c r="G253" s="179"/>
      <c r="H253" s="41" t="s">
        <v>21</v>
      </c>
      <c r="I253" s="27">
        <v>1.98</v>
      </c>
      <c r="J253" s="35">
        <v>1.75</v>
      </c>
      <c r="K253" s="37">
        <v>1.68</v>
      </c>
      <c r="L253" s="40"/>
      <c r="M253" s="17"/>
      <c r="N253" s="17"/>
      <c r="O253" s="17"/>
    </row>
    <row r="254" spans="1:15" ht="15" x14ac:dyDescent="0.2">
      <c r="A254" s="15" t="s">
        <v>217</v>
      </c>
      <c r="B254" s="41">
        <f t="shared" si="28"/>
        <v>6</v>
      </c>
      <c r="C254" s="49" t="s">
        <v>677</v>
      </c>
      <c r="D254" s="50"/>
      <c r="E254" s="50"/>
      <c r="F254" s="50"/>
      <c r="G254" s="51"/>
      <c r="H254" s="41" t="s">
        <v>21</v>
      </c>
      <c r="I254" s="27">
        <v>1.96</v>
      </c>
      <c r="J254" s="35">
        <v>1.73</v>
      </c>
      <c r="K254" s="37">
        <v>1.66</v>
      </c>
      <c r="L254" s="40"/>
      <c r="M254" s="17"/>
      <c r="N254" s="17"/>
      <c r="O254" s="17"/>
    </row>
    <row r="255" spans="1:15" ht="15.75" x14ac:dyDescent="0.25">
      <c r="A255" s="15"/>
      <c r="B255" s="41">
        <f t="shared" si="28"/>
        <v>7</v>
      </c>
      <c r="C255" s="201" t="s">
        <v>620</v>
      </c>
      <c r="D255" s="202"/>
      <c r="E255" s="202"/>
      <c r="F255" s="202"/>
      <c r="G255" s="203"/>
      <c r="H255" s="71" t="s">
        <v>18</v>
      </c>
      <c r="I255" s="27">
        <v>1.66</v>
      </c>
      <c r="J255" s="35">
        <v>1.47</v>
      </c>
      <c r="K255" s="37">
        <v>1.4</v>
      </c>
      <c r="L255" s="40"/>
      <c r="M255" s="17"/>
      <c r="N255" s="17"/>
      <c r="O255" s="17"/>
    </row>
    <row r="256" spans="1:15" ht="15.75" x14ac:dyDescent="0.25">
      <c r="A256" s="15" t="s">
        <v>463</v>
      </c>
      <c r="B256" s="41">
        <f t="shared" si="28"/>
        <v>8</v>
      </c>
      <c r="C256" s="201" t="s">
        <v>621</v>
      </c>
      <c r="D256" s="202"/>
      <c r="E256" s="202"/>
      <c r="F256" s="202"/>
      <c r="G256" s="203"/>
      <c r="H256" s="71" t="s">
        <v>18</v>
      </c>
      <c r="I256" s="27">
        <v>1.78</v>
      </c>
      <c r="J256" s="35">
        <f t="shared" ref="J256:J261" si="29">K256+K256*10%</f>
        <v>1.573</v>
      </c>
      <c r="K256" s="37">
        <v>1.43</v>
      </c>
      <c r="L256" s="40"/>
      <c r="M256" s="17"/>
      <c r="N256" s="17"/>
      <c r="O256" s="17"/>
    </row>
    <row r="257" spans="1:15" ht="15.75" x14ac:dyDescent="0.25">
      <c r="A257" s="15"/>
      <c r="B257" s="41">
        <f t="shared" si="28"/>
        <v>9</v>
      </c>
      <c r="C257" s="201" t="s">
        <v>622</v>
      </c>
      <c r="D257" s="202"/>
      <c r="E257" s="202"/>
      <c r="F257" s="202"/>
      <c r="G257" s="203"/>
      <c r="H257" s="71" t="s">
        <v>18</v>
      </c>
      <c r="I257" s="27">
        <v>1.52</v>
      </c>
      <c r="J257" s="35">
        <f t="shared" si="29"/>
        <v>1.3420000000000001</v>
      </c>
      <c r="K257" s="37">
        <v>1.22</v>
      </c>
      <c r="L257" s="40"/>
      <c r="M257" s="17"/>
      <c r="N257" s="17"/>
      <c r="O257" s="17"/>
    </row>
    <row r="258" spans="1:15" ht="15" x14ac:dyDescent="0.2">
      <c r="A258" s="15" t="s">
        <v>219</v>
      </c>
      <c r="B258" s="41">
        <f t="shared" si="28"/>
        <v>10</v>
      </c>
      <c r="C258" s="186" t="s">
        <v>678</v>
      </c>
      <c r="D258" s="187"/>
      <c r="E258" s="187"/>
      <c r="F258" s="187"/>
      <c r="G258" s="188"/>
      <c r="H258" s="47" t="s">
        <v>18</v>
      </c>
      <c r="I258" s="27">
        <f>K258+K258*25%</f>
        <v>1.7249999999999999</v>
      </c>
      <c r="J258" s="35">
        <f t="shared" si="29"/>
        <v>1.5179999999999998</v>
      </c>
      <c r="K258" s="37">
        <v>1.38</v>
      </c>
      <c r="L258" s="40"/>
      <c r="M258" s="17"/>
      <c r="N258" s="17"/>
      <c r="O258" s="17"/>
    </row>
    <row r="259" spans="1:15" ht="15" x14ac:dyDescent="0.2">
      <c r="A259" s="15" t="s">
        <v>219</v>
      </c>
      <c r="B259" s="41">
        <f t="shared" si="28"/>
        <v>11</v>
      </c>
      <c r="C259" s="186" t="s">
        <v>679</v>
      </c>
      <c r="D259" s="187"/>
      <c r="E259" s="187"/>
      <c r="F259" s="187"/>
      <c r="G259" s="188"/>
      <c r="H259" s="47" t="s">
        <v>18</v>
      </c>
      <c r="I259" s="27">
        <f>K259+K259*25%</f>
        <v>2.0625</v>
      </c>
      <c r="J259" s="35">
        <f t="shared" si="29"/>
        <v>1.8149999999999999</v>
      </c>
      <c r="K259" s="37">
        <v>1.65</v>
      </c>
      <c r="L259" s="40"/>
      <c r="M259" s="17"/>
      <c r="N259" s="17"/>
      <c r="O259" s="17"/>
    </row>
    <row r="260" spans="1:15" ht="15.75" x14ac:dyDescent="0.25">
      <c r="A260" s="15" t="s">
        <v>464</v>
      </c>
      <c r="B260" s="41">
        <f t="shared" si="28"/>
        <v>12</v>
      </c>
      <c r="C260" s="186" t="s">
        <v>623</v>
      </c>
      <c r="D260" s="187"/>
      <c r="E260" s="187"/>
      <c r="F260" s="187"/>
      <c r="G260" s="188"/>
      <c r="H260" s="47" t="s">
        <v>18</v>
      </c>
      <c r="I260" s="27">
        <f>K260+K260*25%</f>
        <v>1.925</v>
      </c>
      <c r="J260" s="35">
        <f t="shared" si="29"/>
        <v>1.694</v>
      </c>
      <c r="K260" s="37">
        <v>1.54</v>
      </c>
      <c r="L260" s="40"/>
      <c r="M260" s="17"/>
      <c r="N260" s="17"/>
      <c r="O260" s="17"/>
    </row>
    <row r="261" spans="1:15" ht="15.75" x14ac:dyDescent="0.25">
      <c r="A261" s="52" t="s">
        <v>251</v>
      </c>
      <c r="B261" s="41">
        <f t="shared" si="28"/>
        <v>13</v>
      </c>
      <c r="C261" s="204" t="s">
        <v>695</v>
      </c>
      <c r="D261" s="205"/>
      <c r="E261" s="205"/>
      <c r="F261" s="205"/>
      <c r="G261" s="206"/>
      <c r="H261" s="47" t="s">
        <v>18</v>
      </c>
      <c r="I261" s="27">
        <f>K261+K261*25%</f>
        <v>2.5619999999999998</v>
      </c>
      <c r="J261" s="35">
        <f t="shared" si="29"/>
        <v>2.2545599999999997</v>
      </c>
      <c r="K261" s="37">
        <f>L261*курс!$B$2</f>
        <v>2.0495999999999999</v>
      </c>
      <c r="L261" s="48">
        <v>0.6</v>
      </c>
      <c r="M261" s="17"/>
      <c r="N261" s="17"/>
      <c r="O261" s="17"/>
    </row>
    <row r="262" spans="1:15" ht="15.75" x14ac:dyDescent="0.25">
      <c r="A262" s="15" t="s">
        <v>383</v>
      </c>
      <c r="B262" s="41">
        <f t="shared" si="28"/>
        <v>14</v>
      </c>
      <c r="C262" s="186" t="s">
        <v>694</v>
      </c>
      <c r="D262" s="187"/>
      <c r="E262" s="187"/>
      <c r="F262" s="187"/>
      <c r="G262" s="188"/>
      <c r="H262" s="47" t="s">
        <v>18</v>
      </c>
      <c r="I262" s="27">
        <v>0.67</v>
      </c>
      <c r="J262" s="35">
        <v>0.59</v>
      </c>
      <c r="K262" s="37">
        <v>0.56999999999999995</v>
      </c>
      <c r="L262" s="40"/>
      <c r="M262" s="17"/>
      <c r="N262" s="17"/>
      <c r="O262" s="17"/>
    </row>
    <row r="263" spans="1:15" ht="15.75" x14ac:dyDescent="0.25">
      <c r="A263" s="15" t="s">
        <v>693</v>
      </c>
      <c r="B263" s="41">
        <v>15</v>
      </c>
      <c r="C263" s="186" t="s">
        <v>696</v>
      </c>
      <c r="D263" s="187"/>
      <c r="E263" s="187"/>
      <c r="F263" s="187"/>
      <c r="G263" s="188"/>
      <c r="H263" s="47" t="s">
        <v>18</v>
      </c>
      <c r="I263" s="27">
        <v>0.74</v>
      </c>
      <c r="J263" s="35">
        <v>0.65</v>
      </c>
      <c r="K263" s="37">
        <v>0.62</v>
      </c>
      <c r="L263" s="40"/>
      <c r="M263" s="17"/>
      <c r="N263" s="17"/>
      <c r="O263" s="17"/>
    </row>
    <row r="264" spans="1:15" ht="15.75" x14ac:dyDescent="0.25">
      <c r="A264" s="15"/>
      <c r="B264" s="23"/>
      <c r="C264" s="180" t="s">
        <v>144</v>
      </c>
      <c r="D264" s="181"/>
      <c r="E264" s="181"/>
      <c r="F264" s="181"/>
      <c r="G264" s="182"/>
      <c r="H264" s="23"/>
      <c r="I264" s="23"/>
      <c r="J264" s="23"/>
      <c r="K264" s="38"/>
      <c r="L264" s="40"/>
      <c r="M264" s="17"/>
      <c r="N264" s="17"/>
      <c r="O264" s="17"/>
    </row>
    <row r="265" spans="1:15" ht="15" customHeight="1" x14ac:dyDescent="0.2">
      <c r="A265" s="15" t="s">
        <v>168</v>
      </c>
      <c r="B265" s="25">
        <v>1</v>
      </c>
      <c r="C265" s="189" t="s">
        <v>624</v>
      </c>
      <c r="D265" s="190"/>
      <c r="E265" s="190"/>
      <c r="F265" s="190"/>
      <c r="G265" s="191"/>
      <c r="H265" s="25" t="s">
        <v>16</v>
      </c>
      <c r="I265" s="27">
        <f>K265+K265*25%</f>
        <v>1.0125000000000002</v>
      </c>
      <c r="J265" s="35">
        <f>K265+K265*10%</f>
        <v>0.89100000000000001</v>
      </c>
      <c r="K265" s="37">
        <v>0.81</v>
      </c>
      <c r="L265" s="40"/>
      <c r="M265" s="17"/>
      <c r="N265" s="17"/>
      <c r="O265" s="17"/>
    </row>
    <row r="266" spans="1:15" ht="15" customHeight="1" x14ac:dyDescent="0.2">
      <c r="A266" s="15" t="s">
        <v>174</v>
      </c>
      <c r="B266" s="25">
        <f>B265+1</f>
        <v>2</v>
      </c>
      <c r="C266" s="189" t="s">
        <v>64</v>
      </c>
      <c r="D266" s="190"/>
      <c r="E266" s="190"/>
      <c r="F266" s="190"/>
      <c r="G266" s="191"/>
      <c r="H266" s="25" t="s">
        <v>16</v>
      </c>
      <c r="I266" s="27">
        <f t="shared" ref="I266:I274" si="30">K266+K266*25%</f>
        <v>1.05</v>
      </c>
      <c r="J266" s="35">
        <f t="shared" ref="J266:J274" si="31">K266+K266*10%</f>
        <v>0.92399999999999993</v>
      </c>
      <c r="K266" s="37">
        <v>0.84</v>
      </c>
      <c r="L266" s="40"/>
      <c r="M266" s="17"/>
      <c r="N266" s="17"/>
      <c r="O266" s="17"/>
    </row>
    <row r="267" spans="1:15" ht="15.75" customHeight="1" thickBot="1" x14ac:dyDescent="0.25">
      <c r="A267" s="15" t="s">
        <v>172</v>
      </c>
      <c r="B267" s="25">
        <f t="shared" ref="B267:B274" si="32">B266+1</f>
        <v>3</v>
      </c>
      <c r="C267" s="189" t="s">
        <v>625</v>
      </c>
      <c r="D267" s="190"/>
      <c r="E267" s="190"/>
      <c r="F267" s="190"/>
      <c r="G267" s="191"/>
      <c r="H267" s="25" t="s">
        <v>16</v>
      </c>
      <c r="I267" s="27">
        <f t="shared" si="30"/>
        <v>2.5499999999999998</v>
      </c>
      <c r="J267" s="35">
        <f t="shared" si="31"/>
        <v>2.2440000000000002</v>
      </c>
      <c r="K267" s="37">
        <v>2.04</v>
      </c>
      <c r="L267" s="40"/>
      <c r="M267" s="17"/>
      <c r="N267" s="17"/>
      <c r="O267" s="17"/>
    </row>
    <row r="268" spans="1:15" ht="15.75" thickBot="1" x14ac:dyDescent="0.25">
      <c r="A268" s="80" t="s">
        <v>252</v>
      </c>
      <c r="B268" s="25">
        <f t="shared" si="32"/>
        <v>4</v>
      </c>
      <c r="C268" s="201" t="s">
        <v>37</v>
      </c>
      <c r="D268" s="202"/>
      <c r="E268" s="202"/>
      <c r="F268" s="202"/>
      <c r="G268" s="203"/>
      <c r="H268" s="25" t="s">
        <v>16</v>
      </c>
      <c r="I268" s="27">
        <f t="shared" si="30"/>
        <v>2.3250000000000002</v>
      </c>
      <c r="J268" s="35">
        <f t="shared" si="31"/>
        <v>2.0460000000000003</v>
      </c>
      <c r="K268" s="37">
        <v>1.86</v>
      </c>
      <c r="L268" s="40"/>
      <c r="M268" s="17"/>
      <c r="N268" s="17"/>
      <c r="O268" s="17"/>
    </row>
    <row r="269" spans="1:15" ht="15" x14ac:dyDescent="0.2">
      <c r="A269" s="15" t="s">
        <v>173</v>
      </c>
      <c r="B269" s="25">
        <f t="shared" si="32"/>
        <v>5</v>
      </c>
      <c r="C269" s="201" t="s">
        <v>57</v>
      </c>
      <c r="D269" s="202"/>
      <c r="E269" s="202"/>
      <c r="F269" s="202"/>
      <c r="G269" s="203"/>
      <c r="H269" s="25" t="s">
        <v>16</v>
      </c>
      <c r="I269" s="27">
        <f t="shared" si="30"/>
        <v>1.8625</v>
      </c>
      <c r="J269" s="35">
        <f t="shared" si="31"/>
        <v>1.639</v>
      </c>
      <c r="K269" s="37">
        <v>1.49</v>
      </c>
      <c r="L269" s="40"/>
      <c r="M269" s="17"/>
      <c r="N269" s="17"/>
      <c r="O269" s="17"/>
    </row>
    <row r="270" spans="1:15" ht="15" customHeight="1" x14ac:dyDescent="0.2">
      <c r="A270" s="52" t="s">
        <v>169</v>
      </c>
      <c r="B270" s="25">
        <f t="shared" si="32"/>
        <v>6</v>
      </c>
      <c r="C270" s="189" t="s">
        <v>626</v>
      </c>
      <c r="D270" s="190"/>
      <c r="E270" s="190"/>
      <c r="F270" s="190"/>
      <c r="G270" s="191"/>
      <c r="H270" s="25" t="s">
        <v>16</v>
      </c>
      <c r="I270" s="27">
        <f t="shared" si="30"/>
        <v>3.2374999999999998</v>
      </c>
      <c r="J270" s="35">
        <f t="shared" si="31"/>
        <v>2.8489999999999998</v>
      </c>
      <c r="K270" s="57">
        <v>2.59</v>
      </c>
      <c r="L270" s="81"/>
      <c r="M270" s="17"/>
      <c r="N270" s="17"/>
      <c r="O270" s="17"/>
    </row>
    <row r="271" spans="1:15" ht="15" customHeight="1" x14ac:dyDescent="0.2">
      <c r="A271" s="52" t="s">
        <v>170</v>
      </c>
      <c r="B271" s="25">
        <f t="shared" si="32"/>
        <v>7</v>
      </c>
      <c r="C271" s="189" t="s">
        <v>627</v>
      </c>
      <c r="D271" s="190"/>
      <c r="E271" s="190"/>
      <c r="F271" s="190"/>
      <c r="G271" s="191"/>
      <c r="H271" s="25" t="s">
        <v>16</v>
      </c>
      <c r="I271" s="27">
        <f t="shared" si="30"/>
        <v>28.875</v>
      </c>
      <c r="J271" s="35">
        <f t="shared" si="31"/>
        <v>25.41</v>
      </c>
      <c r="K271" s="57">
        <v>23.1</v>
      </c>
      <c r="L271" s="81"/>
      <c r="M271" s="17"/>
      <c r="N271" s="17"/>
      <c r="O271" s="17"/>
    </row>
    <row r="272" spans="1:15" ht="15.75" x14ac:dyDescent="0.25">
      <c r="A272" s="52" t="s">
        <v>412</v>
      </c>
      <c r="B272" s="25">
        <f t="shared" si="32"/>
        <v>8</v>
      </c>
      <c r="C272" s="201" t="s">
        <v>628</v>
      </c>
      <c r="D272" s="202"/>
      <c r="E272" s="202"/>
      <c r="F272" s="202"/>
      <c r="G272" s="203"/>
      <c r="H272" s="25" t="s">
        <v>16</v>
      </c>
      <c r="I272" s="27">
        <f t="shared" si="30"/>
        <v>57.837500000000006</v>
      </c>
      <c r="J272" s="35">
        <f t="shared" si="31"/>
        <v>50.897000000000006</v>
      </c>
      <c r="K272" s="37">
        <v>46.27</v>
      </c>
      <c r="L272" s="82">
        <v>2.69</v>
      </c>
      <c r="M272" s="17"/>
      <c r="N272" s="17"/>
      <c r="O272" s="17"/>
    </row>
    <row r="273" spans="1:15" ht="15.75" x14ac:dyDescent="0.25">
      <c r="A273" s="52" t="s">
        <v>253</v>
      </c>
      <c r="B273" s="25">
        <f t="shared" si="32"/>
        <v>9</v>
      </c>
      <c r="C273" s="201" t="s">
        <v>629</v>
      </c>
      <c r="D273" s="202"/>
      <c r="E273" s="202"/>
      <c r="F273" s="202"/>
      <c r="G273" s="203"/>
      <c r="H273" s="25" t="s">
        <v>16</v>
      </c>
      <c r="I273" s="27">
        <f t="shared" si="30"/>
        <v>65.3125</v>
      </c>
      <c r="J273" s="35">
        <f t="shared" si="31"/>
        <v>57.475000000000001</v>
      </c>
      <c r="K273" s="37">
        <v>52.25</v>
      </c>
      <c r="L273" s="81">
        <v>19.564</v>
      </c>
      <c r="M273" s="17"/>
      <c r="N273" s="17"/>
      <c r="O273" s="17"/>
    </row>
    <row r="274" spans="1:15" ht="15.75" x14ac:dyDescent="0.25">
      <c r="A274" s="52" t="s">
        <v>171</v>
      </c>
      <c r="B274" s="25">
        <f t="shared" si="32"/>
        <v>10</v>
      </c>
      <c r="C274" s="201" t="s">
        <v>630</v>
      </c>
      <c r="D274" s="202"/>
      <c r="E274" s="202"/>
      <c r="F274" s="202"/>
      <c r="G274" s="203"/>
      <c r="H274" s="25" t="s">
        <v>16</v>
      </c>
      <c r="I274" s="27">
        <f t="shared" si="30"/>
        <v>1.1000000000000001</v>
      </c>
      <c r="J274" s="35">
        <f t="shared" si="31"/>
        <v>0.96799999999999997</v>
      </c>
      <c r="K274" s="57">
        <v>0.88</v>
      </c>
      <c r="L274" s="81"/>
      <c r="M274" s="17">
        <v>1.02</v>
      </c>
      <c r="N274" s="17">
        <v>0.9</v>
      </c>
      <c r="O274" s="17">
        <v>0.81</v>
      </c>
    </row>
    <row r="275" spans="1:15" ht="15.75" x14ac:dyDescent="0.25">
      <c r="A275" s="52"/>
      <c r="B275" s="23"/>
      <c r="C275" s="180" t="s">
        <v>145</v>
      </c>
      <c r="D275" s="181"/>
      <c r="E275" s="181"/>
      <c r="F275" s="181"/>
      <c r="G275" s="182"/>
      <c r="H275" s="23"/>
      <c r="I275" s="23"/>
      <c r="J275" s="23"/>
      <c r="K275" s="38"/>
      <c r="L275" s="81"/>
      <c r="M275" s="17"/>
      <c r="N275" s="17"/>
      <c r="O275" s="17"/>
    </row>
    <row r="276" spans="1:15" ht="15" customHeight="1" x14ac:dyDescent="0.2">
      <c r="A276" s="52" t="s">
        <v>255</v>
      </c>
      <c r="B276" s="25">
        <v>1</v>
      </c>
      <c r="C276" s="189" t="s">
        <v>194</v>
      </c>
      <c r="D276" s="190"/>
      <c r="E276" s="190"/>
      <c r="F276" s="190"/>
      <c r="G276" s="191"/>
      <c r="H276" s="25" t="s">
        <v>16</v>
      </c>
      <c r="I276" s="27">
        <f>K276+K276*25%</f>
        <v>1.35</v>
      </c>
      <c r="J276" s="35">
        <f>K276+K276*10%</f>
        <v>1.1880000000000002</v>
      </c>
      <c r="K276" s="37">
        <v>1.08</v>
      </c>
      <c r="L276" s="81">
        <v>0.20799999999999999</v>
      </c>
      <c r="M276" s="17"/>
      <c r="N276" s="17"/>
      <c r="O276" s="17"/>
    </row>
    <row r="277" spans="1:15" ht="15" customHeight="1" x14ac:dyDescent="0.2">
      <c r="A277" s="52" t="s">
        <v>256</v>
      </c>
      <c r="B277" s="25">
        <v>2</v>
      </c>
      <c r="C277" s="189" t="s">
        <v>485</v>
      </c>
      <c r="D277" s="190"/>
      <c r="E277" s="190"/>
      <c r="F277" s="190"/>
      <c r="G277" s="191"/>
      <c r="H277" s="25" t="s">
        <v>16</v>
      </c>
      <c r="I277" s="27">
        <f t="shared" ref="I277:I283" si="33">K277+K277*25%</f>
        <v>2.125</v>
      </c>
      <c r="J277" s="35">
        <f t="shared" ref="J277:J283" si="34">K277+K277*10%</f>
        <v>1.8699999999999999</v>
      </c>
      <c r="K277" s="37">
        <v>1.7</v>
      </c>
      <c r="L277" s="81">
        <v>0.34499999999999997</v>
      </c>
      <c r="M277" s="17"/>
      <c r="N277" s="17"/>
      <c r="O277" s="17"/>
    </row>
    <row r="278" spans="1:15" ht="15" customHeight="1" x14ac:dyDescent="0.2">
      <c r="A278" s="52" t="s">
        <v>257</v>
      </c>
      <c r="B278" s="25">
        <v>3</v>
      </c>
      <c r="C278" s="189" t="s">
        <v>631</v>
      </c>
      <c r="D278" s="190"/>
      <c r="E278" s="190"/>
      <c r="F278" s="190"/>
      <c r="G278" s="191"/>
      <c r="H278" s="25" t="s">
        <v>16</v>
      </c>
      <c r="I278" s="27">
        <f t="shared" si="33"/>
        <v>2.7</v>
      </c>
      <c r="J278" s="35">
        <f t="shared" si="34"/>
        <v>2.3760000000000003</v>
      </c>
      <c r="K278" s="57">
        <v>2.16</v>
      </c>
      <c r="L278" s="81"/>
      <c r="M278" s="17"/>
      <c r="N278" s="17"/>
      <c r="O278" s="17"/>
    </row>
    <row r="279" spans="1:15" ht="15" customHeight="1" x14ac:dyDescent="0.2">
      <c r="A279" s="52" t="s">
        <v>258</v>
      </c>
      <c r="B279" s="25">
        <v>4</v>
      </c>
      <c r="C279" s="189" t="s">
        <v>632</v>
      </c>
      <c r="D279" s="190"/>
      <c r="E279" s="190"/>
      <c r="F279" s="190"/>
      <c r="G279" s="191"/>
      <c r="H279" s="25" t="s">
        <v>16</v>
      </c>
      <c r="I279" s="27">
        <f t="shared" si="33"/>
        <v>1.6375000000000002</v>
      </c>
      <c r="J279" s="35">
        <f t="shared" si="34"/>
        <v>1.4410000000000001</v>
      </c>
      <c r="K279" s="57">
        <v>1.31</v>
      </c>
      <c r="L279" s="81"/>
      <c r="M279" s="17"/>
      <c r="N279" s="17"/>
      <c r="O279" s="17"/>
    </row>
    <row r="280" spans="1:15" ht="15.75" x14ac:dyDescent="0.25">
      <c r="A280" s="52" t="s">
        <v>348</v>
      </c>
      <c r="B280" s="25">
        <v>5</v>
      </c>
      <c r="C280" s="201" t="s">
        <v>633</v>
      </c>
      <c r="D280" s="202"/>
      <c r="E280" s="202"/>
      <c r="F280" s="202"/>
      <c r="G280" s="203"/>
      <c r="H280" s="25" t="s">
        <v>16</v>
      </c>
      <c r="I280" s="27">
        <f t="shared" si="33"/>
        <v>6.3249999999999993</v>
      </c>
      <c r="J280" s="35">
        <f t="shared" si="34"/>
        <v>5.5659999999999998</v>
      </c>
      <c r="K280" s="37">
        <v>5.0599999999999996</v>
      </c>
      <c r="L280" s="40"/>
      <c r="M280" s="17"/>
      <c r="N280" s="17"/>
      <c r="O280" s="17"/>
    </row>
    <row r="281" spans="1:15" ht="15" x14ac:dyDescent="0.2">
      <c r="A281" s="52" t="s">
        <v>259</v>
      </c>
      <c r="B281" s="25">
        <v>6</v>
      </c>
      <c r="C281" s="201" t="s">
        <v>41</v>
      </c>
      <c r="D281" s="202"/>
      <c r="E281" s="202"/>
      <c r="F281" s="202"/>
      <c r="G281" s="203"/>
      <c r="H281" s="25" t="s">
        <v>16</v>
      </c>
      <c r="I281" s="27">
        <f t="shared" si="33"/>
        <v>2.3375000000000004</v>
      </c>
      <c r="J281" s="35">
        <f t="shared" si="34"/>
        <v>2.0569999999999999</v>
      </c>
      <c r="K281" s="37">
        <v>1.87</v>
      </c>
      <c r="L281" s="40"/>
      <c r="M281" s="17"/>
      <c r="N281" s="17"/>
      <c r="O281" s="17"/>
    </row>
    <row r="282" spans="1:15" ht="15" customHeight="1" x14ac:dyDescent="0.2">
      <c r="A282" s="83" t="s">
        <v>349</v>
      </c>
      <c r="B282" s="25">
        <v>7</v>
      </c>
      <c r="C282" s="189" t="s">
        <v>634</v>
      </c>
      <c r="D282" s="190"/>
      <c r="E282" s="190"/>
      <c r="F282" s="190"/>
      <c r="G282" s="191"/>
      <c r="H282" s="25" t="s">
        <v>16</v>
      </c>
      <c r="I282" s="27">
        <f t="shared" si="33"/>
        <v>6.4625000000000004</v>
      </c>
      <c r="J282" s="35">
        <f t="shared" si="34"/>
        <v>5.6870000000000003</v>
      </c>
      <c r="K282" s="84">
        <v>5.17</v>
      </c>
      <c r="L282" s="85"/>
      <c r="M282" s="17"/>
      <c r="N282" s="17"/>
      <c r="O282" s="17"/>
    </row>
    <row r="283" spans="1:15" ht="15" customHeight="1" x14ac:dyDescent="0.2">
      <c r="A283" s="15" t="s">
        <v>189</v>
      </c>
      <c r="B283" s="25">
        <v>8</v>
      </c>
      <c r="C283" s="189" t="s">
        <v>635</v>
      </c>
      <c r="D283" s="190"/>
      <c r="E283" s="190"/>
      <c r="F283" s="190"/>
      <c r="G283" s="191"/>
      <c r="H283" s="25" t="s">
        <v>16</v>
      </c>
      <c r="I283" s="27">
        <f t="shared" si="33"/>
        <v>13.612500000000001</v>
      </c>
      <c r="J283" s="35">
        <f t="shared" si="34"/>
        <v>11.979000000000001</v>
      </c>
      <c r="K283" s="37">
        <v>10.89</v>
      </c>
      <c r="L283" s="40"/>
      <c r="M283" s="17"/>
      <c r="N283" s="17"/>
      <c r="O283" s="17"/>
    </row>
    <row r="284" spans="1:15" ht="15.75" x14ac:dyDescent="0.25">
      <c r="A284" s="15"/>
      <c r="B284" s="23"/>
      <c r="C284" s="180" t="s">
        <v>50</v>
      </c>
      <c r="D284" s="181"/>
      <c r="E284" s="181"/>
      <c r="F284" s="181"/>
      <c r="G284" s="182"/>
      <c r="H284" s="23"/>
      <c r="I284" s="23"/>
      <c r="J284" s="23"/>
      <c r="K284" s="38"/>
      <c r="L284" s="40"/>
      <c r="M284" s="17"/>
      <c r="N284" s="17"/>
      <c r="O284" s="17"/>
    </row>
    <row r="285" spans="1:15" ht="15.75" x14ac:dyDescent="0.25">
      <c r="A285" s="52" t="s">
        <v>260</v>
      </c>
      <c r="B285" s="86">
        <v>1</v>
      </c>
      <c r="C285" s="192" t="s">
        <v>73</v>
      </c>
      <c r="D285" s="193"/>
      <c r="E285" s="193"/>
      <c r="F285" s="193"/>
      <c r="G285" s="194"/>
      <c r="H285" s="86" t="s">
        <v>16</v>
      </c>
      <c r="I285" s="27">
        <f>K285+K285*25%</f>
        <v>1.6875</v>
      </c>
      <c r="J285" s="35">
        <f>K285+K285*10%</f>
        <v>1.4850000000000001</v>
      </c>
      <c r="K285" s="37">
        <v>1.35</v>
      </c>
      <c r="L285" s="40">
        <v>0.28699999999999998</v>
      </c>
      <c r="M285" s="17"/>
      <c r="N285" s="17"/>
      <c r="O285" s="17"/>
    </row>
    <row r="286" spans="1:15" ht="15.75" x14ac:dyDescent="0.25">
      <c r="A286" s="52"/>
      <c r="B286" s="86">
        <f>B285+1</f>
        <v>2</v>
      </c>
      <c r="C286" s="192" t="s">
        <v>462</v>
      </c>
      <c r="D286" s="193"/>
      <c r="E286" s="193"/>
      <c r="F286" s="193"/>
      <c r="G286" s="194"/>
      <c r="H286" s="86" t="s">
        <v>16</v>
      </c>
      <c r="I286" s="27">
        <f>K286+K286*25%</f>
        <v>1.6</v>
      </c>
      <c r="J286" s="35">
        <f>K286+K286*10%</f>
        <v>1.4079999999999999</v>
      </c>
      <c r="K286" s="37">
        <v>1.28</v>
      </c>
      <c r="L286" s="40"/>
      <c r="M286" s="17"/>
      <c r="N286" s="17"/>
      <c r="O286" s="17"/>
    </row>
    <row r="287" spans="1:15" ht="15.75" x14ac:dyDescent="0.25">
      <c r="A287" s="52" t="s">
        <v>261</v>
      </c>
      <c r="B287" s="86">
        <f t="shared" ref="B287:B314" si="35">B286+1</f>
        <v>3</v>
      </c>
      <c r="C287" s="192" t="s">
        <v>74</v>
      </c>
      <c r="D287" s="193"/>
      <c r="E287" s="193"/>
      <c r="F287" s="193"/>
      <c r="G287" s="194"/>
      <c r="H287" s="86" t="s">
        <v>16</v>
      </c>
      <c r="I287" s="27">
        <f t="shared" ref="I287:I314" si="36">K287+K287*25%</f>
        <v>1.3125</v>
      </c>
      <c r="J287" s="35">
        <v>1.1499999999999999</v>
      </c>
      <c r="K287" s="37">
        <v>1.05</v>
      </c>
      <c r="L287" s="40">
        <v>0.217</v>
      </c>
      <c r="M287" s="17"/>
      <c r="N287" s="17"/>
      <c r="O287" s="17"/>
    </row>
    <row r="288" spans="1:15" ht="15.75" x14ac:dyDescent="0.25">
      <c r="A288" s="52" t="s">
        <v>262</v>
      </c>
      <c r="B288" s="86">
        <f t="shared" si="35"/>
        <v>4</v>
      </c>
      <c r="C288" s="183" t="s">
        <v>75</v>
      </c>
      <c r="D288" s="184"/>
      <c r="E288" s="184"/>
      <c r="F288" s="184"/>
      <c r="G288" s="185"/>
      <c r="H288" s="86" t="s">
        <v>16</v>
      </c>
      <c r="I288" s="27">
        <f t="shared" si="36"/>
        <v>7.1875</v>
      </c>
      <c r="J288" s="35">
        <f t="shared" ref="J288:J314" si="37">K288+K288*10%</f>
        <v>6.3250000000000002</v>
      </c>
      <c r="K288" s="37">
        <v>5.75</v>
      </c>
      <c r="L288" s="40">
        <v>1.1559999999999999</v>
      </c>
      <c r="M288" s="17"/>
      <c r="N288" s="17"/>
      <c r="O288" s="17"/>
    </row>
    <row r="289" spans="1:15" ht="15.75" x14ac:dyDescent="0.25">
      <c r="A289" s="15" t="s">
        <v>181</v>
      </c>
      <c r="B289" s="86">
        <f t="shared" si="35"/>
        <v>5</v>
      </c>
      <c r="C289" s="183" t="s">
        <v>408</v>
      </c>
      <c r="D289" s="184"/>
      <c r="E289" s="184"/>
      <c r="F289" s="184"/>
      <c r="G289" s="185"/>
      <c r="H289" s="86" t="s">
        <v>16</v>
      </c>
      <c r="I289" s="27">
        <f t="shared" si="36"/>
        <v>28.625</v>
      </c>
      <c r="J289" s="35">
        <f t="shared" si="37"/>
        <v>25.189999999999998</v>
      </c>
      <c r="K289" s="37">
        <v>22.9</v>
      </c>
      <c r="L289" s="40">
        <v>4.5960000000000001</v>
      </c>
      <c r="M289" s="17"/>
      <c r="N289" s="17"/>
      <c r="O289" s="17"/>
    </row>
    <row r="290" spans="1:15" ht="15.75" x14ac:dyDescent="0.25">
      <c r="A290" s="15" t="s">
        <v>407</v>
      </c>
      <c r="B290" s="86">
        <f t="shared" si="35"/>
        <v>6</v>
      </c>
      <c r="C290" s="183" t="s">
        <v>224</v>
      </c>
      <c r="D290" s="184"/>
      <c r="E290" s="184"/>
      <c r="F290" s="184"/>
      <c r="G290" s="185"/>
      <c r="H290" s="86" t="s">
        <v>16</v>
      </c>
      <c r="I290" s="27">
        <f t="shared" si="36"/>
        <v>1.2625</v>
      </c>
      <c r="J290" s="35">
        <f t="shared" si="37"/>
        <v>1.111</v>
      </c>
      <c r="K290" s="37">
        <v>1.01</v>
      </c>
      <c r="L290" s="40">
        <v>0.20200000000000001</v>
      </c>
      <c r="M290" s="17"/>
      <c r="N290" s="17"/>
      <c r="O290" s="17"/>
    </row>
    <row r="291" spans="1:15" ht="15.75" x14ac:dyDescent="0.25">
      <c r="A291" s="15" t="s">
        <v>263</v>
      </c>
      <c r="B291" s="86">
        <f t="shared" si="35"/>
        <v>7</v>
      </c>
      <c r="C291" s="162" t="s">
        <v>76</v>
      </c>
      <c r="D291" s="163"/>
      <c r="E291" s="163"/>
      <c r="F291" s="163"/>
      <c r="G291" s="164"/>
      <c r="H291" s="86" t="s">
        <v>16</v>
      </c>
      <c r="I291" s="27">
        <f t="shared" si="36"/>
        <v>2.1875</v>
      </c>
      <c r="J291" s="35">
        <f t="shared" si="37"/>
        <v>1.925</v>
      </c>
      <c r="K291" s="37">
        <v>1.75</v>
      </c>
      <c r="L291" s="40">
        <v>0.36899999999999999</v>
      </c>
      <c r="M291" s="17"/>
      <c r="N291" s="17"/>
      <c r="O291" s="17"/>
    </row>
    <row r="292" spans="1:15" ht="15.75" x14ac:dyDescent="0.25">
      <c r="A292" s="15" t="s">
        <v>182</v>
      </c>
      <c r="B292" s="86">
        <f t="shared" si="35"/>
        <v>8</v>
      </c>
      <c r="C292" s="162" t="s">
        <v>77</v>
      </c>
      <c r="D292" s="163"/>
      <c r="E292" s="163"/>
      <c r="F292" s="163"/>
      <c r="G292" s="164"/>
      <c r="H292" s="86" t="s">
        <v>16</v>
      </c>
      <c r="I292" s="27">
        <f t="shared" si="36"/>
        <v>2.4750000000000001</v>
      </c>
      <c r="J292" s="35">
        <f t="shared" si="37"/>
        <v>2.1779999999999999</v>
      </c>
      <c r="K292" s="37">
        <v>1.98</v>
      </c>
      <c r="L292" s="40">
        <v>0.41599999999999998</v>
      </c>
      <c r="M292" s="17"/>
      <c r="N292" s="17"/>
      <c r="O292" s="17"/>
    </row>
    <row r="293" spans="1:15" ht="15.75" x14ac:dyDescent="0.25">
      <c r="A293" s="15" t="s">
        <v>223</v>
      </c>
      <c r="B293" s="86">
        <f t="shared" si="35"/>
        <v>9</v>
      </c>
      <c r="C293" s="183" t="s">
        <v>78</v>
      </c>
      <c r="D293" s="184"/>
      <c r="E293" s="184"/>
      <c r="F293" s="184"/>
      <c r="G293" s="185"/>
      <c r="H293" s="86" t="s">
        <v>16</v>
      </c>
      <c r="I293" s="27">
        <f t="shared" si="36"/>
        <v>2.25</v>
      </c>
      <c r="J293" s="35">
        <f t="shared" si="37"/>
        <v>1.98</v>
      </c>
      <c r="K293" s="37">
        <v>1.8</v>
      </c>
      <c r="L293" s="40">
        <v>0.35699999999999998</v>
      </c>
      <c r="M293" s="17"/>
      <c r="N293" s="17"/>
      <c r="O293" s="17"/>
    </row>
    <row r="294" spans="1:15" ht="15.75" x14ac:dyDescent="0.25">
      <c r="A294" s="15" t="s">
        <v>264</v>
      </c>
      <c r="B294" s="86">
        <f t="shared" si="35"/>
        <v>10</v>
      </c>
      <c r="C294" s="183" t="s">
        <v>71</v>
      </c>
      <c r="D294" s="184"/>
      <c r="E294" s="184"/>
      <c r="F294" s="184"/>
      <c r="G294" s="185"/>
      <c r="H294" s="86" t="s">
        <v>16</v>
      </c>
      <c r="I294" s="27">
        <f t="shared" si="36"/>
        <v>2.0125000000000002</v>
      </c>
      <c r="J294" s="35">
        <f t="shared" si="37"/>
        <v>1.7710000000000001</v>
      </c>
      <c r="K294" s="37">
        <v>1.61</v>
      </c>
      <c r="L294" s="40">
        <v>0.34499999999999997</v>
      </c>
      <c r="M294" s="17"/>
      <c r="N294" s="17"/>
      <c r="O294" s="17"/>
    </row>
    <row r="295" spans="1:15" ht="15.75" x14ac:dyDescent="0.25">
      <c r="A295" s="15" t="s">
        <v>688</v>
      </c>
      <c r="B295" s="86">
        <f t="shared" si="35"/>
        <v>11</v>
      </c>
      <c r="C295" s="183" t="s">
        <v>687</v>
      </c>
      <c r="D295" s="184"/>
      <c r="E295" s="184"/>
      <c r="F295" s="184"/>
      <c r="G295" s="185"/>
      <c r="H295" s="86" t="s">
        <v>16</v>
      </c>
      <c r="I295" s="27">
        <f t="shared" si="36"/>
        <v>2.3499999999999996</v>
      </c>
      <c r="J295" s="35">
        <f t="shared" si="37"/>
        <v>2.0680000000000001</v>
      </c>
      <c r="K295" s="37">
        <v>1.88</v>
      </c>
      <c r="L295" s="40"/>
      <c r="M295" s="17"/>
      <c r="N295" s="17"/>
      <c r="O295" s="17"/>
    </row>
    <row r="296" spans="1:15" ht="15.75" x14ac:dyDescent="0.25">
      <c r="A296" s="15" t="s">
        <v>146</v>
      </c>
      <c r="B296" s="86">
        <f t="shared" si="35"/>
        <v>12</v>
      </c>
      <c r="C296" s="183" t="s">
        <v>79</v>
      </c>
      <c r="D296" s="184"/>
      <c r="E296" s="184"/>
      <c r="F296" s="184"/>
      <c r="G296" s="185"/>
      <c r="H296" s="86" t="s">
        <v>16</v>
      </c>
      <c r="I296" s="27">
        <v>2.99</v>
      </c>
      <c r="J296" s="35">
        <f t="shared" si="37"/>
        <v>2.7720000000000002</v>
      </c>
      <c r="K296" s="37">
        <v>2.52</v>
      </c>
      <c r="L296" s="40">
        <v>0.50600000000000001</v>
      </c>
      <c r="M296" s="17"/>
      <c r="N296" s="17"/>
      <c r="O296" s="17"/>
    </row>
    <row r="297" spans="1:15" ht="15.75" x14ac:dyDescent="0.25">
      <c r="A297" s="15" t="s">
        <v>147</v>
      </c>
      <c r="B297" s="86">
        <f t="shared" si="35"/>
        <v>13</v>
      </c>
      <c r="C297" s="183" t="s">
        <v>80</v>
      </c>
      <c r="D297" s="184"/>
      <c r="E297" s="184"/>
      <c r="F297" s="184"/>
      <c r="G297" s="185"/>
      <c r="H297" s="86" t="s">
        <v>16</v>
      </c>
      <c r="I297" s="27">
        <f t="shared" si="36"/>
        <v>3.6875</v>
      </c>
      <c r="J297" s="35">
        <f t="shared" si="37"/>
        <v>3.2450000000000001</v>
      </c>
      <c r="K297" s="37">
        <v>2.95</v>
      </c>
      <c r="L297" s="40">
        <v>0.60299999999999998</v>
      </c>
      <c r="M297" s="17"/>
      <c r="N297" s="17"/>
      <c r="O297" s="17"/>
    </row>
    <row r="298" spans="1:15" ht="15.75" x14ac:dyDescent="0.25">
      <c r="A298" s="15"/>
      <c r="B298" s="86">
        <f t="shared" si="35"/>
        <v>14</v>
      </c>
      <c r="C298" s="183" t="s">
        <v>484</v>
      </c>
      <c r="D298" s="184"/>
      <c r="E298" s="184"/>
      <c r="F298" s="184"/>
      <c r="G298" s="185"/>
      <c r="H298" s="86" t="s">
        <v>16</v>
      </c>
      <c r="I298" s="27">
        <f t="shared" si="36"/>
        <v>2.1875</v>
      </c>
      <c r="J298" s="35">
        <f t="shared" si="37"/>
        <v>1.925</v>
      </c>
      <c r="K298" s="37">
        <v>1.75</v>
      </c>
      <c r="L298" s="40"/>
      <c r="M298" s="17"/>
      <c r="N298" s="17"/>
      <c r="O298" s="17"/>
    </row>
    <row r="299" spans="1:15" ht="15.75" x14ac:dyDescent="0.25">
      <c r="A299" s="15" t="s">
        <v>222</v>
      </c>
      <c r="B299" s="86">
        <f t="shared" si="35"/>
        <v>15</v>
      </c>
      <c r="C299" s="183" t="s">
        <v>72</v>
      </c>
      <c r="D299" s="184"/>
      <c r="E299" s="184"/>
      <c r="F299" s="184"/>
      <c r="G299" s="185"/>
      <c r="H299" s="86" t="s">
        <v>16</v>
      </c>
      <c r="I299" s="27">
        <f t="shared" si="36"/>
        <v>0.98750000000000004</v>
      </c>
      <c r="J299" s="35">
        <f t="shared" si="37"/>
        <v>0.86899999999999999</v>
      </c>
      <c r="K299" s="37">
        <v>0.79</v>
      </c>
      <c r="L299" s="40">
        <v>0.17299999999999999</v>
      </c>
      <c r="M299" s="17"/>
      <c r="N299" s="17"/>
      <c r="O299" s="17"/>
    </row>
    <row r="300" spans="1:15" ht="15.75" x14ac:dyDescent="0.25">
      <c r="A300" s="15" t="s">
        <v>265</v>
      </c>
      <c r="B300" s="86">
        <f t="shared" si="35"/>
        <v>16</v>
      </c>
      <c r="C300" s="195" t="s">
        <v>636</v>
      </c>
      <c r="D300" s="196"/>
      <c r="E300" s="196"/>
      <c r="F300" s="196"/>
      <c r="G300" s="197"/>
      <c r="H300" s="86" t="s">
        <v>16</v>
      </c>
      <c r="I300" s="27">
        <f t="shared" si="36"/>
        <v>1.9875</v>
      </c>
      <c r="J300" s="35">
        <f t="shared" si="37"/>
        <v>1.7490000000000001</v>
      </c>
      <c r="K300" s="37">
        <v>1.59</v>
      </c>
      <c r="L300" s="40">
        <v>0.36899999999999999</v>
      </c>
      <c r="M300" s="17"/>
      <c r="N300" s="17"/>
      <c r="O300" s="17"/>
    </row>
    <row r="301" spans="1:15" ht="15.75" x14ac:dyDescent="0.25">
      <c r="A301" s="15" t="s">
        <v>184</v>
      </c>
      <c r="B301" s="86">
        <f t="shared" si="35"/>
        <v>17</v>
      </c>
      <c r="C301" s="195" t="s">
        <v>183</v>
      </c>
      <c r="D301" s="196"/>
      <c r="E301" s="196"/>
      <c r="F301" s="196"/>
      <c r="G301" s="197"/>
      <c r="H301" s="86" t="s">
        <v>16</v>
      </c>
      <c r="I301" s="27">
        <f t="shared" si="36"/>
        <v>2.0749999999999997</v>
      </c>
      <c r="J301" s="35">
        <f t="shared" si="37"/>
        <v>1.8259999999999998</v>
      </c>
      <c r="K301" s="37">
        <v>1.66</v>
      </c>
      <c r="L301" s="40">
        <v>0.35399999999999998</v>
      </c>
      <c r="M301" s="17"/>
      <c r="N301" s="17"/>
      <c r="O301" s="17"/>
    </row>
    <row r="302" spans="1:15" ht="15.75" x14ac:dyDescent="0.25">
      <c r="A302" s="15" t="s">
        <v>300</v>
      </c>
      <c r="B302" s="86">
        <f t="shared" si="35"/>
        <v>18</v>
      </c>
      <c r="C302" s="195" t="s">
        <v>277</v>
      </c>
      <c r="D302" s="196"/>
      <c r="E302" s="196"/>
      <c r="F302" s="196"/>
      <c r="G302" s="197"/>
      <c r="H302" s="86" t="s">
        <v>16</v>
      </c>
      <c r="I302" s="27">
        <f t="shared" si="36"/>
        <v>2.9875000000000003</v>
      </c>
      <c r="J302" s="35">
        <f t="shared" si="37"/>
        <v>2.629</v>
      </c>
      <c r="K302" s="37">
        <v>2.39</v>
      </c>
      <c r="L302" s="40">
        <v>0.48299999999999998</v>
      </c>
      <c r="M302" s="17"/>
      <c r="N302" s="17"/>
      <c r="O302" s="17"/>
    </row>
    <row r="303" spans="1:15" ht="15.75" x14ac:dyDescent="0.25">
      <c r="A303" s="15" t="s">
        <v>478</v>
      </c>
      <c r="B303" s="86">
        <f t="shared" si="35"/>
        <v>19</v>
      </c>
      <c r="C303" s="245" t="s">
        <v>477</v>
      </c>
      <c r="D303" s="246"/>
      <c r="E303" s="246"/>
      <c r="F303" s="246"/>
      <c r="G303" s="247"/>
      <c r="H303" s="86" t="s">
        <v>16</v>
      </c>
      <c r="I303" s="27">
        <f t="shared" si="36"/>
        <v>4.5875000000000004</v>
      </c>
      <c r="J303" s="35">
        <f t="shared" si="37"/>
        <v>4.0369999999999999</v>
      </c>
      <c r="K303" s="37">
        <v>3.67</v>
      </c>
      <c r="L303" s="40"/>
      <c r="M303" s="17"/>
      <c r="N303" s="17"/>
      <c r="O303" s="17"/>
    </row>
    <row r="304" spans="1:15" ht="15.75" x14ac:dyDescent="0.25">
      <c r="A304" s="15" t="s">
        <v>266</v>
      </c>
      <c r="B304" s="86">
        <f t="shared" si="35"/>
        <v>20</v>
      </c>
      <c r="C304" s="168" t="s">
        <v>637</v>
      </c>
      <c r="D304" s="169"/>
      <c r="E304" s="169"/>
      <c r="F304" s="169"/>
      <c r="G304" s="170"/>
      <c r="H304" s="86" t="s">
        <v>16</v>
      </c>
      <c r="I304" s="27">
        <f t="shared" si="36"/>
        <v>2.2875000000000001</v>
      </c>
      <c r="J304" s="35">
        <f t="shared" si="37"/>
        <v>2.0129999999999999</v>
      </c>
      <c r="K304" s="37">
        <v>1.83</v>
      </c>
      <c r="L304" s="40"/>
      <c r="M304" s="17"/>
      <c r="N304" s="17"/>
      <c r="O304" s="17"/>
    </row>
    <row r="305" spans="1:15" ht="15.75" x14ac:dyDescent="0.25">
      <c r="A305" s="15" t="s">
        <v>267</v>
      </c>
      <c r="B305" s="86">
        <f t="shared" si="35"/>
        <v>21</v>
      </c>
      <c r="C305" s="177" t="s">
        <v>38</v>
      </c>
      <c r="D305" s="178"/>
      <c r="E305" s="178"/>
      <c r="F305" s="178"/>
      <c r="G305" s="179"/>
      <c r="H305" s="41" t="s">
        <v>16</v>
      </c>
      <c r="I305" s="27">
        <f t="shared" si="36"/>
        <v>6.3249999999999993</v>
      </c>
      <c r="J305" s="35">
        <f t="shared" si="37"/>
        <v>5.5659999999999998</v>
      </c>
      <c r="K305" s="37">
        <v>5.0599999999999996</v>
      </c>
      <c r="L305" s="40"/>
      <c r="M305" s="17"/>
      <c r="N305" s="17"/>
      <c r="O305" s="17"/>
    </row>
    <row r="306" spans="1:15" ht="15.75" x14ac:dyDescent="0.25">
      <c r="A306" s="52" t="s">
        <v>686</v>
      </c>
      <c r="B306" s="86">
        <f t="shared" si="35"/>
        <v>22</v>
      </c>
      <c r="C306" s="177" t="s">
        <v>685</v>
      </c>
      <c r="D306" s="178"/>
      <c r="E306" s="178"/>
      <c r="F306" s="178"/>
      <c r="G306" s="179"/>
      <c r="H306" s="25" t="s">
        <v>16</v>
      </c>
      <c r="I306" s="27">
        <f t="shared" si="36"/>
        <v>7.1499999999999995</v>
      </c>
      <c r="J306" s="35">
        <f t="shared" si="37"/>
        <v>6.2919999999999998</v>
      </c>
      <c r="K306" s="37">
        <v>5.72</v>
      </c>
      <c r="L306" s="40"/>
      <c r="M306" s="17"/>
      <c r="N306" s="17"/>
      <c r="O306" s="17"/>
    </row>
    <row r="307" spans="1:15" ht="15.75" x14ac:dyDescent="0.25">
      <c r="A307" s="52" t="s">
        <v>268</v>
      </c>
      <c r="B307" s="86">
        <f t="shared" si="35"/>
        <v>23</v>
      </c>
      <c r="C307" s="174" t="s">
        <v>394</v>
      </c>
      <c r="D307" s="175"/>
      <c r="E307" s="175"/>
      <c r="F307" s="175"/>
      <c r="G307" s="176"/>
      <c r="H307" s="47" t="s">
        <v>16</v>
      </c>
      <c r="I307" s="27">
        <f t="shared" si="36"/>
        <v>2.5874999999999999</v>
      </c>
      <c r="J307" s="35">
        <f t="shared" si="37"/>
        <v>2.2769999999999997</v>
      </c>
      <c r="K307" s="37">
        <v>2.0699999999999998</v>
      </c>
      <c r="L307" s="40"/>
      <c r="M307" s="17"/>
      <c r="N307" s="17"/>
      <c r="O307" s="17"/>
    </row>
    <row r="308" spans="1:15" ht="15.75" x14ac:dyDescent="0.25">
      <c r="A308" s="15" t="s">
        <v>386</v>
      </c>
      <c r="B308" s="86">
        <f t="shared" si="35"/>
        <v>24</v>
      </c>
      <c r="C308" s="186" t="s">
        <v>385</v>
      </c>
      <c r="D308" s="187"/>
      <c r="E308" s="187"/>
      <c r="F308" s="187"/>
      <c r="G308" s="188"/>
      <c r="H308" s="47" t="s">
        <v>16</v>
      </c>
      <c r="I308" s="27">
        <f t="shared" si="36"/>
        <v>0.875</v>
      </c>
      <c r="J308" s="35">
        <f t="shared" si="37"/>
        <v>0.76999999999999991</v>
      </c>
      <c r="K308" s="37">
        <v>0.7</v>
      </c>
      <c r="L308" s="40"/>
      <c r="M308" s="17"/>
      <c r="N308" s="17"/>
      <c r="O308" s="17"/>
    </row>
    <row r="309" spans="1:15" ht="15.75" x14ac:dyDescent="0.25">
      <c r="A309" s="15" t="s">
        <v>220</v>
      </c>
      <c r="B309" s="86">
        <f t="shared" si="35"/>
        <v>25</v>
      </c>
      <c r="C309" s="186" t="s">
        <v>52</v>
      </c>
      <c r="D309" s="187"/>
      <c r="E309" s="187"/>
      <c r="F309" s="187"/>
      <c r="G309" s="188"/>
      <c r="H309" s="47" t="s">
        <v>18</v>
      </c>
      <c r="I309" s="27">
        <f t="shared" si="36"/>
        <v>0.67500000000000004</v>
      </c>
      <c r="J309" s="35">
        <f t="shared" si="37"/>
        <v>0.59400000000000008</v>
      </c>
      <c r="K309" s="37">
        <v>0.54</v>
      </c>
      <c r="L309" s="40"/>
      <c r="M309" s="17"/>
      <c r="N309" s="17"/>
      <c r="O309" s="17"/>
    </row>
    <row r="310" spans="1:15" ht="15.75" x14ac:dyDescent="0.25">
      <c r="A310" s="15" t="s">
        <v>399</v>
      </c>
      <c r="B310" s="86">
        <f t="shared" si="35"/>
        <v>26</v>
      </c>
      <c r="C310" s="174" t="s">
        <v>398</v>
      </c>
      <c r="D310" s="175"/>
      <c r="E310" s="175"/>
      <c r="F310" s="175"/>
      <c r="G310" s="176"/>
      <c r="H310" s="47" t="s">
        <v>18</v>
      </c>
      <c r="I310" s="27">
        <f t="shared" si="36"/>
        <v>0.875</v>
      </c>
      <c r="J310" s="35">
        <f t="shared" si="37"/>
        <v>0.76999999999999991</v>
      </c>
      <c r="K310" s="37">
        <v>0.7</v>
      </c>
      <c r="L310" s="40"/>
      <c r="M310" s="17"/>
      <c r="N310" s="17"/>
      <c r="O310" s="17"/>
    </row>
    <row r="311" spans="1:15" ht="15.75" x14ac:dyDescent="0.25">
      <c r="A311" s="15" t="s">
        <v>396</v>
      </c>
      <c r="B311" s="86">
        <f t="shared" si="35"/>
        <v>27</v>
      </c>
      <c r="C311" s="177" t="s">
        <v>638</v>
      </c>
      <c r="D311" s="178"/>
      <c r="E311" s="178"/>
      <c r="F311" s="178"/>
      <c r="G311" s="179"/>
      <c r="H311" s="47" t="s">
        <v>18</v>
      </c>
      <c r="I311" s="27">
        <f>K311+K311*25%</f>
        <v>2</v>
      </c>
      <c r="J311" s="35">
        <f>K311+K311*10%</f>
        <v>1.7600000000000002</v>
      </c>
      <c r="K311" s="37">
        <v>1.6</v>
      </c>
      <c r="L311" s="40"/>
      <c r="M311" s="17"/>
      <c r="N311" s="17"/>
      <c r="O311" s="17"/>
    </row>
    <row r="312" spans="1:15" ht="15.75" x14ac:dyDescent="0.25">
      <c r="A312" s="15" t="s">
        <v>397</v>
      </c>
      <c r="B312" s="86">
        <f t="shared" si="35"/>
        <v>28</v>
      </c>
      <c r="C312" s="177" t="s">
        <v>668</v>
      </c>
      <c r="D312" s="178"/>
      <c r="E312" s="178"/>
      <c r="F312" s="178"/>
      <c r="G312" s="179"/>
      <c r="H312" s="47" t="s">
        <v>18</v>
      </c>
      <c r="I312" s="27">
        <f>K312+K312*25%</f>
        <v>1.3125</v>
      </c>
      <c r="J312" s="35">
        <f>K312+K312*10%</f>
        <v>1.155</v>
      </c>
      <c r="K312" s="37">
        <v>1.05</v>
      </c>
      <c r="L312" s="40"/>
      <c r="M312" s="17"/>
      <c r="N312" s="17"/>
      <c r="O312" s="17"/>
    </row>
    <row r="313" spans="1:15" ht="15.75" x14ac:dyDescent="0.25">
      <c r="A313" s="15"/>
      <c r="B313" s="86">
        <f t="shared" si="35"/>
        <v>29</v>
      </c>
      <c r="C313" s="177" t="s">
        <v>411</v>
      </c>
      <c r="D313" s="178"/>
      <c r="E313" s="178"/>
      <c r="F313" s="178"/>
      <c r="G313" s="179"/>
      <c r="H313" s="47" t="s">
        <v>18</v>
      </c>
      <c r="I313" s="27">
        <f t="shared" si="36"/>
        <v>1.7999999999999998</v>
      </c>
      <c r="J313" s="35">
        <f t="shared" si="37"/>
        <v>1.5839999999999999</v>
      </c>
      <c r="K313" s="37">
        <v>1.44</v>
      </c>
      <c r="L313" s="40"/>
      <c r="M313" s="17"/>
      <c r="N313" s="17"/>
      <c r="O313" s="17"/>
    </row>
    <row r="314" spans="1:15" ht="15.75" x14ac:dyDescent="0.25">
      <c r="A314" s="15"/>
      <c r="B314" s="86">
        <f t="shared" si="35"/>
        <v>30</v>
      </c>
      <c r="C314" s="177" t="s">
        <v>682</v>
      </c>
      <c r="D314" s="178"/>
      <c r="E314" s="178"/>
      <c r="F314" s="178"/>
      <c r="G314" s="179"/>
      <c r="H314" s="47" t="s">
        <v>16</v>
      </c>
      <c r="I314" s="27">
        <f t="shared" si="36"/>
        <v>2.25</v>
      </c>
      <c r="J314" s="35">
        <f t="shared" si="37"/>
        <v>1.98</v>
      </c>
      <c r="K314" s="37">
        <v>1.8</v>
      </c>
      <c r="L314" s="40"/>
      <c r="M314" s="17"/>
      <c r="N314" s="17"/>
      <c r="O314" s="17"/>
    </row>
    <row r="315" spans="1:15" ht="15.75" x14ac:dyDescent="0.25">
      <c r="A315" s="15"/>
      <c r="B315" s="23"/>
      <c r="C315" s="180" t="s">
        <v>51</v>
      </c>
      <c r="D315" s="181"/>
      <c r="E315" s="181"/>
      <c r="F315" s="181"/>
      <c r="G315" s="182"/>
      <c r="H315" s="23"/>
      <c r="I315" s="23"/>
      <c r="J315" s="23"/>
      <c r="K315" s="38"/>
      <c r="L315" s="40"/>
      <c r="M315" s="17"/>
      <c r="N315" s="17"/>
      <c r="O315" s="17"/>
    </row>
    <row r="316" spans="1:15" ht="15.75" x14ac:dyDescent="0.25">
      <c r="A316" s="15" t="s">
        <v>225</v>
      </c>
      <c r="B316" s="86">
        <v>1</v>
      </c>
      <c r="C316" s="162" t="s">
        <v>639</v>
      </c>
      <c r="D316" s="163"/>
      <c r="E316" s="163"/>
      <c r="F316" s="163"/>
      <c r="G316" s="164"/>
      <c r="H316" s="55" t="s">
        <v>16</v>
      </c>
      <c r="I316" s="27">
        <f>K316+K316*25%</f>
        <v>5.9375</v>
      </c>
      <c r="J316" s="35">
        <f>K316+K316*10%</f>
        <v>5.2249999999999996</v>
      </c>
      <c r="K316" s="37">
        <v>4.75</v>
      </c>
      <c r="L316" s="40">
        <v>1.3169999999999999</v>
      </c>
      <c r="M316" s="17"/>
      <c r="N316" s="17"/>
      <c r="O316" s="17"/>
    </row>
    <row r="317" spans="1:15" ht="15.75" x14ac:dyDescent="0.25">
      <c r="A317" s="15" t="s">
        <v>226</v>
      </c>
      <c r="B317" s="86">
        <f>B316+1</f>
        <v>2</v>
      </c>
      <c r="C317" s="162" t="s">
        <v>640</v>
      </c>
      <c r="D317" s="163"/>
      <c r="E317" s="163"/>
      <c r="F317" s="163"/>
      <c r="G317" s="164"/>
      <c r="H317" s="55" t="s">
        <v>16</v>
      </c>
      <c r="I317" s="27">
        <f t="shared" ref="I317:I365" si="38">K317+K317*25%</f>
        <v>6.1624999999999996</v>
      </c>
      <c r="J317" s="35">
        <f t="shared" ref="J317:J365" si="39">K317+K317*10%</f>
        <v>5.423</v>
      </c>
      <c r="K317" s="37">
        <v>4.93</v>
      </c>
      <c r="L317" s="40">
        <v>1.3959999999999999</v>
      </c>
      <c r="M317" s="17"/>
      <c r="N317" s="17"/>
      <c r="O317" s="17"/>
    </row>
    <row r="318" spans="1:15" ht="15.75" x14ac:dyDescent="0.25">
      <c r="A318" s="15" t="s">
        <v>227</v>
      </c>
      <c r="B318" s="86">
        <f t="shared" ref="B318:B365" si="40">B317+1</f>
        <v>3</v>
      </c>
      <c r="C318" s="162" t="s">
        <v>641</v>
      </c>
      <c r="D318" s="163"/>
      <c r="E318" s="163"/>
      <c r="F318" s="163"/>
      <c r="G318" s="164"/>
      <c r="H318" s="55" t="s">
        <v>16</v>
      </c>
      <c r="I318" s="27">
        <f t="shared" si="38"/>
        <v>11.75</v>
      </c>
      <c r="J318" s="35">
        <f t="shared" si="39"/>
        <v>10.34</v>
      </c>
      <c r="K318" s="37">
        <v>9.4</v>
      </c>
      <c r="L318" s="40">
        <v>1.929</v>
      </c>
      <c r="M318" s="17"/>
      <c r="N318" s="17"/>
      <c r="O318" s="17"/>
    </row>
    <row r="319" spans="1:15" ht="15.75" x14ac:dyDescent="0.25">
      <c r="A319" s="15" t="s">
        <v>228</v>
      </c>
      <c r="B319" s="86">
        <f t="shared" si="40"/>
        <v>4</v>
      </c>
      <c r="C319" s="162" t="s">
        <v>642</v>
      </c>
      <c r="D319" s="163"/>
      <c r="E319" s="163"/>
      <c r="F319" s="163"/>
      <c r="G319" s="164"/>
      <c r="H319" s="55" t="s">
        <v>16</v>
      </c>
      <c r="I319" s="27" t="s">
        <v>681</v>
      </c>
      <c r="J319" s="35">
        <f t="shared" si="39"/>
        <v>10.34</v>
      </c>
      <c r="K319" s="37">
        <v>9.4</v>
      </c>
      <c r="L319" s="40">
        <v>1.929</v>
      </c>
      <c r="M319" s="17"/>
      <c r="N319" s="17"/>
      <c r="O319" s="17"/>
    </row>
    <row r="320" spans="1:15" ht="15.75" x14ac:dyDescent="0.25">
      <c r="A320" s="15">
        <v>3.05</v>
      </c>
      <c r="B320" s="86">
        <f t="shared" si="40"/>
        <v>5</v>
      </c>
      <c r="C320" s="162" t="s">
        <v>643</v>
      </c>
      <c r="D320" s="163"/>
      <c r="E320" s="163"/>
      <c r="F320" s="163"/>
      <c r="G320" s="164"/>
      <c r="H320" s="55" t="s">
        <v>16</v>
      </c>
      <c r="I320" s="27">
        <f t="shared" si="38"/>
        <v>3.875</v>
      </c>
      <c r="J320" s="35">
        <f t="shared" si="39"/>
        <v>3.41</v>
      </c>
      <c r="K320" s="37">
        <v>3.1</v>
      </c>
      <c r="L320" s="40">
        <v>0.84899999999999998</v>
      </c>
      <c r="M320" s="17"/>
      <c r="N320" s="17"/>
      <c r="O320" s="17"/>
    </row>
    <row r="321" spans="1:15" ht="15.75" x14ac:dyDescent="0.25">
      <c r="A321" s="15" t="s">
        <v>231</v>
      </c>
      <c r="B321" s="86">
        <f t="shared" si="40"/>
        <v>6</v>
      </c>
      <c r="C321" s="162" t="s">
        <v>644</v>
      </c>
      <c r="D321" s="163"/>
      <c r="E321" s="163"/>
      <c r="F321" s="163"/>
      <c r="G321" s="164"/>
      <c r="H321" s="55" t="s">
        <v>16</v>
      </c>
      <c r="I321" s="27">
        <f t="shared" si="38"/>
        <v>6.8625000000000007</v>
      </c>
      <c r="J321" s="35">
        <f t="shared" si="39"/>
        <v>6.0390000000000006</v>
      </c>
      <c r="K321" s="37">
        <v>5.49</v>
      </c>
      <c r="L321" s="40">
        <v>1.1970000000000001</v>
      </c>
      <c r="M321" s="17"/>
      <c r="N321" s="17"/>
      <c r="O321" s="17"/>
    </row>
    <row r="322" spans="1:15" ht="15.75" x14ac:dyDescent="0.25">
      <c r="A322" s="15" t="s">
        <v>230</v>
      </c>
      <c r="B322" s="86">
        <f t="shared" si="40"/>
        <v>7</v>
      </c>
      <c r="C322" s="183" t="s">
        <v>645</v>
      </c>
      <c r="D322" s="184"/>
      <c r="E322" s="184"/>
      <c r="F322" s="184"/>
      <c r="G322" s="185"/>
      <c r="H322" s="87" t="s">
        <v>16</v>
      </c>
      <c r="I322" s="27">
        <f t="shared" si="38"/>
        <v>7</v>
      </c>
      <c r="J322" s="35">
        <f t="shared" si="39"/>
        <v>6.1599999999999993</v>
      </c>
      <c r="K322" s="37">
        <v>5.6</v>
      </c>
      <c r="L322" s="40">
        <v>1.054</v>
      </c>
      <c r="M322" s="17"/>
      <c r="N322" s="17"/>
      <c r="O322" s="17"/>
    </row>
    <row r="323" spans="1:15" ht="15.75" x14ac:dyDescent="0.25">
      <c r="A323" s="15" t="s">
        <v>229</v>
      </c>
      <c r="B323" s="86">
        <f t="shared" si="40"/>
        <v>8</v>
      </c>
      <c r="C323" s="183" t="s">
        <v>646</v>
      </c>
      <c r="D323" s="184"/>
      <c r="E323" s="184"/>
      <c r="F323" s="184"/>
      <c r="G323" s="185"/>
      <c r="H323" s="87" t="s">
        <v>16</v>
      </c>
      <c r="I323" s="27">
        <f t="shared" si="38"/>
        <v>4.9749999999999996</v>
      </c>
      <c r="J323" s="35">
        <f t="shared" si="39"/>
        <v>4.3780000000000001</v>
      </c>
      <c r="K323" s="37">
        <v>3.98</v>
      </c>
      <c r="L323" s="48">
        <v>1.01</v>
      </c>
      <c r="M323" s="17"/>
      <c r="N323" s="17"/>
      <c r="O323" s="17"/>
    </row>
    <row r="324" spans="1:15" ht="15.75" x14ac:dyDescent="0.25">
      <c r="A324" s="15" t="s">
        <v>232</v>
      </c>
      <c r="B324" s="86">
        <f t="shared" si="40"/>
        <v>9</v>
      </c>
      <c r="C324" s="162" t="s">
        <v>647</v>
      </c>
      <c r="D324" s="163"/>
      <c r="E324" s="163"/>
      <c r="F324" s="163"/>
      <c r="G324" s="164"/>
      <c r="H324" s="55" t="s">
        <v>16</v>
      </c>
      <c r="I324" s="27">
        <f t="shared" si="38"/>
        <v>10.0625</v>
      </c>
      <c r="J324" s="35">
        <f t="shared" si="39"/>
        <v>8.8550000000000004</v>
      </c>
      <c r="K324" s="37">
        <v>8.0500000000000007</v>
      </c>
      <c r="L324" s="40">
        <v>1.792</v>
      </c>
      <c r="M324" s="17"/>
      <c r="N324" s="17"/>
      <c r="O324" s="17"/>
    </row>
    <row r="325" spans="1:15" ht="15.75" x14ac:dyDescent="0.25">
      <c r="A325" s="52" t="s">
        <v>269</v>
      </c>
      <c r="B325" s="86">
        <f t="shared" si="40"/>
        <v>10</v>
      </c>
      <c r="C325" s="162" t="s">
        <v>648</v>
      </c>
      <c r="D325" s="163"/>
      <c r="E325" s="163"/>
      <c r="F325" s="163"/>
      <c r="G325" s="164"/>
      <c r="H325" s="55" t="s">
        <v>16</v>
      </c>
      <c r="I325" s="27">
        <f t="shared" si="38"/>
        <v>6.0625</v>
      </c>
      <c r="J325" s="35">
        <f t="shared" si="39"/>
        <v>5.335</v>
      </c>
      <c r="K325" s="37">
        <v>4.8499999999999996</v>
      </c>
      <c r="L325" s="40">
        <v>0.98899999999999999</v>
      </c>
      <c r="M325" s="17"/>
      <c r="N325" s="17"/>
      <c r="O325" s="17"/>
    </row>
    <row r="326" spans="1:15" ht="15.75" x14ac:dyDescent="0.25">
      <c r="A326" s="52" t="s">
        <v>270</v>
      </c>
      <c r="B326" s="86">
        <f t="shared" si="40"/>
        <v>11</v>
      </c>
      <c r="C326" s="162" t="s">
        <v>649</v>
      </c>
      <c r="D326" s="163"/>
      <c r="E326" s="163"/>
      <c r="F326" s="163"/>
      <c r="G326" s="164"/>
      <c r="H326" s="55" t="s">
        <v>16</v>
      </c>
      <c r="I326" s="27">
        <f t="shared" si="38"/>
        <v>5.625</v>
      </c>
      <c r="J326" s="35">
        <f t="shared" si="39"/>
        <v>4.95</v>
      </c>
      <c r="K326" s="37">
        <v>4.5</v>
      </c>
      <c r="L326" s="40">
        <v>0.98099999999999998</v>
      </c>
      <c r="M326" s="17"/>
      <c r="N326" s="17"/>
      <c r="O326" s="17"/>
    </row>
    <row r="327" spans="1:15" ht="15.75" x14ac:dyDescent="0.25">
      <c r="A327" s="52" t="s">
        <v>271</v>
      </c>
      <c r="B327" s="86">
        <f t="shared" si="40"/>
        <v>12</v>
      </c>
      <c r="C327" s="162" t="s">
        <v>650</v>
      </c>
      <c r="D327" s="163"/>
      <c r="E327" s="163"/>
      <c r="F327" s="163"/>
      <c r="G327" s="164"/>
      <c r="H327" s="55" t="s">
        <v>16</v>
      </c>
      <c r="I327" s="27">
        <f t="shared" si="38"/>
        <v>5.1624999999999996</v>
      </c>
      <c r="J327" s="35">
        <f t="shared" si="39"/>
        <v>4.5430000000000001</v>
      </c>
      <c r="K327" s="37">
        <v>4.13</v>
      </c>
      <c r="L327" s="40">
        <v>0.98099999999999998</v>
      </c>
      <c r="M327" s="17"/>
      <c r="N327" s="17"/>
      <c r="O327" s="17"/>
    </row>
    <row r="328" spans="1:15" ht="15.75" x14ac:dyDescent="0.25">
      <c r="A328" s="52" t="s">
        <v>272</v>
      </c>
      <c r="B328" s="86">
        <f t="shared" si="40"/>
        <v>13</v>
      </c>
      <c r="C328" s="162" t="s">
        <v>651</v>
      </c>
      <c r="D328" s="163"/>
      <c r="E328" s="163"/>
      <c r="F328" s="163"/>
      <c r="G328" s="164"/>
      <c r="H328" s="55" t="s">
        <v>16</v>
      </c>
      <c r="I328" s="27">
        <f t="shared" si="38"/>
        <v>19.75</v>
      </c>
      <c r="J328" s="35">
        <f t="shared" si="39"/>
        <v>17.380000000000003</v>
      </c>
      <c r="K328" s="37">
        <v>15.8</v>
      </c>
      <c r="L328" s="40">
        <v>4.7720000000000002</v>
      </c>
      <c r="M328" s="17"/>
      <c r="N328" s="17"/>
      <c r="O328" s="17"/>
    </row>
    <row r="329" spans="1:15" ht="15.75" x14ac:dyDescent="0.25">
      <c r="A329" s="52" t="s">
        <v>274</v>
      </c>
      <c r="B329" s="86">
        <f t="shared" si="40"/>
        <v>14</v>
      </c>
      <c r="C329" s="162" t="s">
        <v>180</v>
      </c>
      <c r="D329" s="163"/>
      <c r="E329" s="163"/>
      <c r="F329" s="163"/>
      <c r="G329" s="164"/>
      <c r="H329" s="55" t="s">
        <v>16</v>
      </c>
      <c r="I329" s="27">
        <f t="shared" si="38"/>
        <v>23.37398</v>
      </c>
      <c r="J329" s="35">
        <f t="shared" si="39"/>
        <v>20.569102399999998</v>
      </c>
      <c r="K329" s="37">
        <f>L329*курс!$B$2</f>
        <v>18.699183999999999</v>
      </c>
      <c r="L329" s="40">
        <v>5.4740000000000002</v>
      </c>
      <c r="M329" s="17"/>
      <c r="N329" s="17"/>
      <c r="O329" s="17"/>
    </row>
    <row r="330" spans="1:15" ht="15.75" x14ac:dyDescent="0.25">
      <c r="A330" s="52" t="s">
        <v>275</v>
      </c>
      <c r="B330" s="86">
        <f t="shared" si="40"/>
        <v>15</v>
      </c>
      <c r="C330" s="162" t="s">
        <v>185</v>
      </c>
      <c r="D330" s="163"/>
      <c r="E330" s="163"/>
      <c r="F330" s="163"/>
      <c r="G330" s="164"/>
      <c r="H330" s="55" t="s">
        <v>16</v>
      </c>
      <c r="I330" s="27">
        <f t="shared" si="38"/>
        <v>8.75</v>
      </c>
      <c r="J330" s="35">
        <f t="shared" si="39"/>
        <v>7.7</v>
      </c>
      <c r="K330" s="37">
        <v>7</v>
      </c>
      <c r="L330" s="48">
        <v>2.09</v>
      </c>
      <c r="M330" s="17"/>
      <c r="N330" s="17"/>
      <c r="O330" s="17"/>
    </row>
    <row r="331" spans="1:15" ht="15.75" x14ac:dyDescent="0.25">
      <c r="A331" s="52" t="s">
        <v>276</v>
      </c>
      <c r="B331" s="86">
        <f t="shared" si="40"/>
        <v>16</v>
      </c>
      <c r="C331" s="162" t="s">
        <v>188</v>
      </c>
      <c r="D331" s="163"/>
      <c r="E331" s="163"/>
      <c r="F331" s="163"/>
      <c r="G331" s="164"/>
      <c r="H331" s="55" t="s">
        <v>16</v>
      </c>
      <c r="I331" s="27">
        <f t="shared" si="38"/>
        <v>5.2520999999999995</v>
      </c>
      <c r="J331" s="35">
        <f t="shared" si="39"/>
        <v>4.621848</v>
      </c>
      <c r="K331" s="37">
        <f>L331*курс!$B$2</f>
        <v>4.2016799999999996</v>
      </c>
      <c r="L331" s="48">
        <v>1.23</v>
      </c>
      <c r="M331" s="17"/>
      <c r="N331" s="17"/>
      <c r="O331" s="17"/>
    </row>
    <row r="332" spans="1:15" ht="15.75" x14ac:dyDescent="0.25">
      <c r="A332" s="52" t="s">
        <v>226</v>
      </c>
      <c r="B332" s="86">
        <f t="shared" si="40"/>
        <v>17</v>
      </c>
      <c r="C332" s="162" t="s">
        <v>82</v>
      </c>
      <c r="D332" s="163"/>
      <c r="E332" s="163"/>
      <c r="F332" s="163"/>
      <c r="G332" s="164"/>
      <c r="H332" s="55" t="s">
        <v>16</v>
      </c>
      <c r="I332" s="27">
        <f t="shared" si="38"/>
        <v>8.65</v>
      </c>
      <c r="J332" s="35">
        <f t="shared" si="39"/>
        <v>7.6120000000000001</v>
      </c>
      <c r="K332" s="37">
        <v>6.92</v>
      </c>
      <c r="L332" s="40">
        <v>1.736</v>
      </c>
      <c r="M332" s="17"/>
      <c r="N332" s="17"/>
      <c r="O332" s="17"/>
    </row>
    <row r="333" spans="1:15" ht="15.75" x14ac:dyDescent="0.25">
      <c r="A333" s="52" t="s">
        <v>278</v>
      </c>
      <c r="B333" s="86">
        <f t="shared" si="40"/>
        <v>18</v>
      </c>
      <c r="C333" s="168" t="s">
        <v>652</v>
      </c>
      <c r="D333" s="169"/>
      <c r="E333" s="169"/>
      <c r="F333" s="169"/>
      <c r="G333" s="170"/>
      <c r="H333" s="41" t="s">
        <v>16</v>
      </c>
      <c r="I333" s="27">
        <f t="shared" si="38"/>
        <v>9.0124999999999993</v>
      </c>
      <c r="J333" s="35">
        <f t="shared" si="39"/>
        <v>7.931</v>
      </c>
      <c r="K333" s="37">
        <v>7.21</v>
      </c>
      <c r="L333" s="40"/>
      <c r="M333" s="17"/>
      <c r="N333" s="17"/>
      <c r="O333" s="17"/>
    </row>
    <row r="334" spans="1:15" ht="15.75" x14ac:dyDescent="0.25">
      <c r="A334" s="52" t="s">
        <v>279</v>
      </c>
      <c r="B334" s="86">
        <f t="shared" si="40"/>
        <v>19</v>
      </c>
      <c r="C334" s="168" t="s">
        <v>653</v>
      </c>
      <c r="D334" s="169"/>
      <c r="E334" s="169"/>
      <c r="F334" s="169"/>
      <c r="G334" s="170"/>
      <c r="H334" s="41" t="s">
        <v>16</v>
      </c>
      <c r="I334" s="27">
        <f t="shared" si="38"/>
        <v>4.5374999999999996</v>
      </c>
      <c r="J334" s="35">
        <f t="shared" si="39"/>
        <v>3.9929999999999999</v>
      </c>
      <c r="K334" s="37">
        <v>3.63</v>
      </c>
      <c r="L334" s="40"/>
      <c r="M334" s="17"/>
      <c r="N334" s="17"/>
      <c r="O334" s="17"/>
    </row>
    <row r="335" spans="1:15" ht="15.75" x14ac:dyDescent="0.25">
      <c r="A335" s="52" t="s">
        <v>280</v>
      </c>
      <c r="B335" s="86">
        <f t="shared" si="40"/>
        <v>20</v>
      </c>
      <c r="C335" s="168" t="s">
        <v>20</v>
      </c>
      <c r="D335" s="169"/>
      <c r="E335" s="169"/>
      <c r="F335" s="169"/>
      <c r="G335" s="170"/>
      <c r="H335" s="41" t="s">
        <v>16</v>
      </c>
      <c r="I335" s="27">
        <f t="shared" si="38"/>
        <v>0.65</v>
      </c>
      <c r="J335" s="35">
        <f t="shared" si="39"/>
        <v>0.57200000000000006</v>
      </c>
      <c r="K335" s="37">
        <v>0.52</v>
      </c>
      <c r="L335" s="40"/>
      <c r="M335" s="17"/>
      <c r="N335" s="17"/>
      <c r="O335" s="17"/>
    </row>
    <row r="336" spans="1:15" ht="15.75" x14ac:dyDescent="0.25">
      <c r="A336" s="52"/>
      <c r="B336" s="86">
        <f t="shared" si="40"/>
        <v>21</v>
      </c>
      <c r="C336" s="171" t="s">
        <v>415</v>
      </c>
      <c r="D336" s="172"/>
      <c r="E336" s="172"/>
      <c r="F336" s="172"/>
      <c r="G336" s="173"/>
      <c r="H336" s="71" t="s">
        <v>16</v>
      </c>
      <c r="I336" s="72">
        <f t="shared" si="38"/>
        <v>1.8125</v>
      </c>
      <c r="J336" s="73">
        <f t="shared" si="39"/>
        <v>1.595</v>
      </c>
      <c r="K336" s="61">
        <v>1.45</v>
      </c>
      <c r="L336" s="40"/>
      <c r="M336" s="17"/>
      <c r="N336" s="17"/>
      <c r="O336" s="17"/>
    </row>
    <row r="337" spans="1:15" ht="15.75" x14ac:dyDescent="0.25">
      <c r="A337" s="52" t="s">
        <v>379</v>
      </c>
      <c r="B337" s="86">
        <f t="shared" si="40"/>
        <v>22</v>
      </c>
      <c r="C337" s="162" t="s">
        <v>59</v>
      </c>
      <c r="D337" s="163"/>
      <c r="E337" s="163"/>
      <c r="F337" s="163"/>
      <c r="G337" s="164"/>
      <c r="H337" s="41" t="s">
        <v>16</v>
      </c>
      <c r="I337" s="27">
        <f t="shared" si="38"/>
        <v>3.3125</v>
      </c>
      <c r="J337" s="35">
        <f t="shared" si="39"/>
        <v>2.915</v>
      </c>
      <c r="K337" s="37">
        <v>2.65</v>
      </c>
      <c r="L337" s="40"/>
      <c r="M337" s="17"/>
      <c r="N337" s="17"/>
      <c r="O337" s="17"/>
    </row>
    <row r="338" spans="1:15" ht="15.75" x14ac:dyDescent="0.25">
      <c r="A338" s="52" t="s">
        <v>282</v>
      </c>
      <c r="B338" s="86">
        <f t="shared" si="40"/>
        <v>23</v>
      </c>
      <c r="C338" s="162" t="s">
        <v>67</v>
      </c>
      <c r="D338" s="163"/>
      <c r="E338" s="163"/>
      <c r="F338" s="163"/>
      <c r="G338" s="164"/>
      <c r="H338" s="41" t="s">
        <v>16</v>
      </c>
      <c r="I338" s="27">
        <f t="shared" si="38"/>
        <v>8.9249999999999989</v>
      </c>
      <c r="J338" s="35">
        <f t="shared" si="39"/>
        <v>7.8539999999999992</v>
      </c>
      <c r="K338" s="37">
        <v>7.14</v>
      </c>
      <c r="L338" s="40"/>
      <c r="M338" s="17"/>
      <c r="N338" s="17"/>
      <c r="O338" s="17"/>
    </row>
    <row r="339" spans="1:15" ht="15.75" x14ac:dyDescent="0.25">
      <c r="A339" s="52" t="s">
        <v>281</v>
      </c>
      <c r="B339" s="86">
        <f t="shared" si="40"/>
        <v>24</v>
      </c>
      <c r="C339" s="162" t="s">
        <v>68</v>
      </c>
      <c r="D339" s="163"/>
      <c r="E339" s="163"/>
      <c r="F339" s="163"/>
      <c r="G339" s="164"/>
      <c r="H339" s="41" t="s">
        <v>16</v>
      </c>
      <c r="I339" s="27">
        <f t="shared" si="38"/>
        <v>11.887499999999999</v>
      </c>
      <c r="J339" s="35">
        <f t="shared" si="39"/>
        <v>10.461</v>
      </c>
      <c r="K339" s="37">
        <v>9.51</v>
      </c>
      <c r="L339" s="40"/>
      <c r="M339" s="17"/>
      <c r="N339" s="17"/>
      <c r="O339" s="17"/>
    </row>
    <row r="340" spans="1:15" ht="15.75" x14ac:dyDescent="0.25">
      <c r="A340" s="52" t="s">
        <v>283</v>
      </c>
      <c r="B340" s="86">
        <f t="shared" si="40"/>
        <v>25</v>
      </c>
      <c r="C340" s="162" t="s">
        <v>60</v>
      </c>
      <c r="D340" s="163"/>
      <c r="E340" s="163"/>
      <c r="F340" s="163"/>
      <c r="G340" s="164"/>
      <c r="H340" s="41" t="s">
        <v>16</v>
      </c>
      <c r="I340" s="27">
        <f t="shared" si="38"/>
        <v>11.174999999999999</v>
      </c>
      <c r="J340" s="35">
        <f t="shared" si="39"/>
        <v>9.8339999999999996</v>
      </c>
      <c r="K340" s="37">
        <v>8.94</v>
      </c>
      <c r="L340" s="40"/>
      <c r="M340" s="17"/>
      <c r="N340" s="17"/>
      <c r="O340" s="17"/>
    </row>
    <row r="341" spans="1:15" ht="15.75" x14ac:dyDescent="0.25">
      <c r="A341" s="52" t="s">
        <v>284</v>
      </c>
      <c r="B341" s="86">
        <f t="shared" si="40"/>
        <v>26</v>
      </c>
      <c r="C341" s="162" t="s">
        <v>61</v>
      </c>
      <c r="D341" s="163"/>
      <c r="E341" s="163"/>
      <c r="F341" s="163"/>
      <c r="G341" s="164"/>
      <c r="H341" s="41" t="s">
        <v>16</v>
      </c>
      <c r="I341" s="27">
        <f t="shared" si="38"/>
        <v>13.3125</v>
      </c>
      <c r="J341" s="35">
        <f t="shared" si="39"/>
        <v>11.715</v>
      </c>
      <c r="K341" s="37">
        <v>10.65</v>
      </c>
      <c r="L341" s="40"/>
      <c r="M341" s="17"/>
      <c r="N341" s="17"/>
      <c r="O341" s="17"/>
    </row>
    <row r="342" spans="1:15" ht="15.75" x14ac:dyDescent="0.25">
      <c r="A342" s="52" t="s">
        <v>285</v>
      </c>
      <c r="B342" s="86">
        <f t="shared" si="40"/>
        <v>27</v>
      </c>
      <c r="C342" s="162" t="s">
        <v>62</v>
      </c>
      <c r="D342" s="163"/>
      <c r="E342" s="163"/>
      <c r="F342" s="163"/>
      <c r="G342" s="164"/>
      <c r="H342" s="41" t="s">
        <v>16</v>
      </c>
      <c r="I342" s="27">
        <f t="shared" si="38"/>
        <v>4.55</v>
      </c>
      <c r="J342" s="35">
        <f t="shared" si="39"/>
        <v>4.0040000000000004</v>
      </c>
      <c r="K342" s="37">
        <v>3.64</v>
      </c>
      <c r="L342" s="40"/>
      <c r="M342" s="17"/>
      <c r="N342" s="17"/>
      <c r="O342" s="17"/>
    </row>
    <row r="343" spans="1:15" ht="15.75" x14ac:dyDescent="0.25">
      <c r="A343" s="52" t="s">
        <v>286</v>
      </c>
      <c r="B343" s="86">
        <f t="shared" si="40"/>
        <v>28</v>
      </c>
      <c r="C343" s="162" t="s">
        <v>66</v>
      </c>
      <c r="D343" s="163"/>
      <c r="E343" s="163"/>
      <c r="F343" s="163"/>
      <c r="G343" s="164"/>
      <c r="H343" s="41" t="s">
        <v>16</v>
      </c>
      <c r="I343" s="27">
        <f t="shared" si="38"/>
        <v>1.7749999999999999</v>
      </c>
      <c r="J343" s="35">
        <f t="shared" si="39"/>
        <v>1.5619999999999998</v>
      </c>
      <c r="K343" s="37">
        <v>1.42</v>
      </c>
      <c r="L343" s="40"/>
      <c r="M343" s="17"/>
      <c r="N343" s="17"/>
      <c r="O343" s="17"/>
    </row>
    <row r="344" spans="1:15" ht="15.75" x14ac:dyDescent="0.25">
      <c r="A344" s="52" t="s">
        <v>287</v>
      </c>
      <c r="B344" s="86">
        <f t="shared" si="40"/>
        <v>29</v>
      </c>
      <c r="C344" s="162" t="s">
        <v>65</v>
      </c>
      <c r="D344" s="163"/>
      <c r="E344" s="163"/>
      <c r="F344" s="163"/>
      <c r="G344" s="164"/>
      <c r="H344" s="41" t="s">
        <v>16</v>
      </c>
      <c r="I344" s="27">
        <f t="shared" si="38"/>
        <v>3</v>
      </c>
      <c r="J344" s="35">
        <f t="shared" si="39"/>
        <v>2.6399999999999997</v>
      </c>
      <c r="K344" s="37">
        <v>2.4</v>
      </c>
      <c r="L344" s="40"/>
      <c r="M344" s="17"/>
      <c r="N344" s="17"/>
      <c r="O344" s="17"/>
    </row>
    <row r="345" spans="1:15" ht="15.75" x14ac:dyDescent="0.25">
      <c r="A345" s="52" t="s">
        <v>367</v>
      </c>
      <c r="B345" s="86">
        <f t="shared" si="40"/>
        <v>30</v>
      </c>
      <c r="C345" s="88" t="s">
        <v>654</v>
      </c>
      <c r="D345" s="88"/>
      <c r="E345" s="88"/>
      <c r="F345" s="88"/>
      <c r="G345" s="88"/>
      <c r="H345" s="86" t="s">
        <v>16</v>
      </c>
      <c r="I345" s="72">
        <f>K345+K345*23%</f>
        <v>2.1524999999999999</v>
      </c>
      <c r="J345" s="73">
        <f>K345+K345*10%</f>
        <v>1.925</v>
      </c>
      <c r="K345" s="61">
        <v>1.75</v>
      </c>
      <c r="L345" s="89">
        <v>46.67</v>
      </c>
      <c r="M345" s="90"/>
      <c r="N345" s="17"/>
      <c r="O345" s="17"/>
    </row>
    <row r="346" spans="1:15" ht="15.75" x14ac:dyDescent="0.25">
      <c r="A346" s="52" t="s">
        <v>368</v>
      </c>
      <c r="B346" s="86">
        <f t="shared" si="40"/>
        <v>31</v>
      </c>
      <c r="C346" s="91" t="s">
        <v>655</v>
      </c>
      <c r="D346" s="92"/>
      <c r="E346" s="92"/>
      <c r="F346" s="92"/>
      <c r="G346" s="93"/>
      <c r="H346" s="86" t="s">
        <v>16</v>
      </c>
      <c r="I346" s="72">
        <f>K346+K346*25%</f>
        <v>1.6001675000000002</v>
      </c>
      <c r="J346" s="73">
        <f>K346+K346*10%</f>
        <v>1.4081474</v>
      </c>
      <c r="K346" s="61">
        <f>L346*курс!$B$4</f>
        <v>1.2801340000000001</v>
      </c>
      <c r="L346" s="89">
        <v>32.74</v>
      </c>
      <c r="M346" s="90"/>
      <c r="N346" s="17"/>
      <c r="O346" s="17"/>
    </row>
    <row r="347" spans="1:15" ht="15.75" x14ac:dyDescent="0.25">
      <c r="A347" s="52" t="s">
        <v>369</v>
      </c>
      <c r="B347" s="86">
        <f t="shared" si="40"/>
        <v>32</v>
      </c>
      <c r="C347" s="91" t="s">
        <v>656</v>
      </c>
      <c r="D347" s="92"/>
      <c r="E347" s="92"/>
      <c r="F347" s="92"/>
      <c r="G347" s="93"/>
      <c r="H347" s="86" t="s">
        <v>16</v>
      </c>
      <c r="I347" s="72">
        <f>K347+K347*25%</f>
        <v>1.3000750000000003</v>
      </c>
      <c r="J347" s="73">
        <f>K347+K347*10%</f>
        <v>1.1440660000000002</v>
      </c>
      <c r="K347" s="61">
        <f>L347*курс!$B$4</f>
        <v>1.0400600000000002</v>
      </c>
      <c r="L347" s="89">
        <v>26.6</v>
      </c>
      <c r="M347" s="90"/>
      <c r="N347" s="17"/>
      <c r="O347" s="17"/>
    </row>
    <row r="348" spans="1:15" ht="12" customHeight="1" x14ac:dyDescent="0.25">
      <c r="A348" s="52" t="s">
        <v>371</v>
      </c>
      <c r="B348" s="86">
        <f t="shared" si="40"/>
        <v>33</v>
      </c>
      <c r="C348" s="162" t="s">
        <v>85</v>
      </c>
      <c r="D348" s="163"/>
      <c r="E348" s="163"/>
      <c r="F348" s="163"/>
      <c r="G348" s="164"/>
      <c r="H348" s="86" t="s">
        <v>16</v>
      </c>
      <c r="I348" s="72">
        <f>K348+K348*21%</f>
        <v>1.9964999999999999</v>
      </c>
      <c r="J348" s="73">
        <f>K348+K348*9%</f>
        <v>1.7985</v>
      </c>
      <c r="K348" s="61">
        <v>1.65</v>
      </c>
      <c r="L348" s="89">
        <v>45.27</v>
      </c>
      <c r="M348" s="90"/>
      <c r="N348" s="17"/>
      <c r="O348" s="17"/>
    </row>
    <row r="349" spans="1:15" ht="12" customHeight="1" x14ac:dyDescent="0.25">
      <c r="A349" s="52" t="s">
        <v>372</v>
      </c>
      <c r="B349" s="86">
        <f t="shared" si="40"/>
        <v>34</v>
      </c>
      <c r="C349" s="162" t="s">
        <v>374</v>
      </c>
      <c r="D349" s="163"/>
      <c r="E349" s="163"/>
      <c r="F349" s="163"/>
      <c r="G349" s="164"/>
      <c r="H349" s="86" t="s">
        <v>16</v>
      </c>
      <c r="I349" s="72">
        <f>K349+K349*25%</f>
        <v>1.4999737500000001</v>
      </c>
      <c r="J349" s="73">
        <f>K349+K349*10%</f>
        <v>1.3199769000000001</v>
      </c>
      <c r="K349" s="61">
        <f>L349*курс!$B$4</f>
        <v>1.1999790000000001</v>
      </c>
      <c r="L349" s="89">
        <v>30.69</v>
      </c>
      <c r="M349" s="90"/>
      <c r="N349" s="17"/>
      <c r="O349" s="17"/>
    </row>
    <row r="350" spans="1:15" ht="12" customHeight="1" x14ac:dyDescent="0.25">
      <c r="A350" s="52" t="s">
        <v>373</v>
      </c>
      <c r="B350" s="86">
        <f t="shared" si="40"/>
        <v>35</v>
      </c>
      <c r="C350" s="162" t="s">
        <v>375</v>
      </c>
      <c r="D350" s="163"/>
      <c r="E350" s="163"/>
      <c r="F350" s="163"/>
      <c r="G350" s="164"/>
      <c r="H350" s="86" t="s">
        <v>16</v>
      </c>
      <c r="I350" s="78">
        <v>1.23</v>
      </c>
      <c r="J350" s="73">
        <f>K350+K350*10%</f>
        <v>1.0778306</v>
      </c>
      <c r="K350" s="61">
        <f>L350*курс!$B$4</f>
        <v>0.97984599999999999</v>
      </c>
      <c r="L350" s="89">
        <v>25.06</v>
      </c>
      <c r="M350" s="90"/>
      <c r="N350" s="17"/>
      <c r="O350" s="17"/>
    </row>
    <row r="351" spans="1:15" ht="15.75" x14ac:dyDescent="0.25">
      <c r="A351" s="52" t="s">
        <v>288</v>
      </c>
      <c r="B351" s="86">
        <f t="shared" si="40"/>
        <v>36</v>
      </c>
      <c r="C351" s="162" t="s">
        <v>84</v>
      </c>
      <c r="D351" s="163"/>
      <c r="E351" s="163"/>
      <c r="F351" s="163"/>
      <c r="G351" s="164"/>
      <c r="H351" s="86" t="s">
        <v>16</v>
      </c>
      <c r="I351" s="72">
        <f>K351+K351*20%</f>
        <v>1.968</v>
      </c>
      <c r="J351" s="73">
        <f>K351+K351*9%</f>
        <v>1.7875999999999999</v>
      </c>
      <c r="K351" s="61">
        <v>1.64</v>
      </c>
      <c r="L351" s="94">
        <v>50.64</v>
      </c>
      <c r="M351" s="90"/>
      <c r="N351" s="17"/>
      <c r="O351" s="17"/>
    </row>
    <row r="352" spans="1:15" ht="15.75" x14ac:dyDescent="0.25">
      <c r="A352" s="52" t="s">
        <v>289</v>
      </c>
      <c r="B352" s="86">
        <f t="shared" si="40"/>
        <v>37</v>
      </c>
      <c r="C352" s="162" t="s">
        <v>191</v>
      </c>
      <c r="D352" s="163"/>
      <c r="E352" s="163"/>
      <c r="F352" s="163"/>
      <c r="G352" s="164"/>
      <c r="H352" s="86" t="s">
        <v>16</v>
      </c>
      <c r="I352" s="27">
        <f t="shared" si="38"/>
        <v>4.6244100000000001</v>
      </c>
      <c r="J352" s="35">
        <f t="shared" si="39"/>
        <v>4.0694808</v>
      </c>
      <c r="K352" s="37">
        <f>L352*курс!$B$2</f>
        <v>3.6995279999999999</v>
      </c>
      <c r="L352" s="40">
        <v>1.083</v>
      </c>
      <c r="M352" s="17"/>
      <c r="N352" s="17"/>
      <c r="O352" s="17"/>
    </row>
    <row r="353" spans="1:15" ht="15.75" x14ac:dyDescent="0.25">
      <c r="A353" s="52" t="s">
        <v>291</v>
      </c>
      <c r="B353" s="86">
        <f t="shared" si="40"/>
        <v>38</v>
      </c>
      <c r="C353" s="171" t="s">
        <v>413</v>
      </c>
      <c r="D353" s="172"/>
      <c r="E353" s="172"/>
      <c r="F353" s="172"/>
      <c r="G353" s="173"/>
      <c r="H353" s="41" t="s">
        <v>16</v>
      </c>
      <c r="I353" s="27">
        <f t="shared" si="38"/>
        <v>3.5625</v>
      </c>
      <c r="J353" s="35">
        <f t="shared" si="39"/>
        <v>3.1350000000000002</v>
      </c>
      <c r="K353" s="37">
        <v>2.85</v>
      </c>
      <c r="L353" s="40"/>
      <c r="M353" s="17"/>
      <c r="N353" s="17"/>
      <c r="O353" s="17"/>
    </row>
    <row r="354" spans="1:15" ht="15.75" x14ac:dyDescent="0.25">
      <c r="A354" s="52" t="s">
        <v>692</v>
      </c>
      <c r="B354" s="86">
        <f t="shared" si="40"/>
        <v>39</v>
      </c>
      <c r="C354" s="168" t="s">
        <v>690</v>
      </c>
      <c r="D354" s="169"/>
      <c r="E354" s="169"/>
      <c r="F354" s="169"/>
      <c r="G354" s="170"/>
      <c r="H354" s="41" t="s">
        <v>16</v>
      </c>
      <c r="I354" s="27">
        <f t="shared" si="38"/>
        <v>10.45</v>
      </c>
      <c r="J354" s="35">
        <f t="shared" si="39"/>
        <v>9.1959999999999997</v>
      </c>
      <c r="K354" s="37">
        <v>8.36</v>
      </c>
      <c r="L354" s="40"/>
      <c r="M354" s="17"/>
      <c r="N354" s="17"/>
      <c r="O354" s="17"/>
    </row>
    <row r="355" spans="1:15" ht="15.75" x14ac:dyDescent="0.25">
      <c r="A355" s="52" t="s">
        <v>691</v>
      </c>
      <c r="B355" s="86">
        <f t="shared" si="40"/>
        <v>40</v>
      </c>
      <c r="C355" s="168" t="s">
        <v>689</v>
      </c>
      <c r="D355" s="169"/>
      <c r="E355" s="169"/>
      <c r="F355" s="169"/>
      <c r="G355" s="170"/>
      <c r="H355" s="41" t="s">
        <v>16</v>
      </c>
      <c r="I355" s="27">
        <f>K355+K355*25%</f>
        <v>11.35</v>
      </c>
      <c r="J355" s="35">
        <f>K355+K355*10%</f>
        <v>9.9879999999999995</v>
      </c>
      <c r="K355" s="37">
        <v>9.08</v>
      </c>
      <c r="L355" s="40"/>
      <c r="M355" s="17"/>
      <c r="N355" s="17"/>
      <c r="O355" s="17"/>
    </row>
    <row r="356" spans="1:15" ht="15.75" x14ac:dyDescent="0.25">
      <c r="A356" s="52" t="s">
        <v>290</v>
      </c>
      <c r="B356" s="86">
        <f t="shared" si="40"/>
        <v>41</v>
      </c>
      <c r="C356" s="168" t="s">
        <v>657</v>
      </c>
      <c r="D356" s="169"/>
      <c r="E356" s="169"/>
      <c r="F356" s="169"/>
      <c r="G356" s="170"/>
      <c r="H356" s="41" t="s">
        <v>16</v>
      </c>
      <c r="I356" s="27">
        <f t="shared" si="38"/>
        <v>5.3125</v>
      </c>
      <c r="J356" s="35">
        <f t="shared" si="39"/>
        <v>4.6749999999999998</v>
      </c>
      <c r="K356" s="37">
        <v>4.25</v>
      </c>
      <c r="L356" s="40"/>
      <c r="M356" s="17"/>
      <c r="N356" s="17"/>
      <c r="O356" s="17"/>
    </row>
    <row r="357" spans="1:15" ht="15.75" x14ac:dyDescent="0.25">
      <c r="A357" s="52" t="s">
        <v>294</v>
      </c>
      <c r="B357" s="86">
        <f t="shared" si="40"/>
        <v>42</v>
      </c>
      <c r="C357" s="168" t="s">
        <v>295</v>
      </c>
      <c r="D357" s="169"/>
      <c r="E357" s="169"/>
      <c r="F357" s="169"/>
      <c r="G357" s="170"/>
      <c r="H357" s="41" t="s">
        <v>16</v>
      </c>
      <c r="I357" s="27">
        <f t="shared" si="38"/>
        <v>13.475</v>
      </c>
      <c r="J357" s="35">
        <f t="shared" si="39"/>
        <v>11.857999999999999</v>
      </c>
      <c r="K357" s="37">
        <v>10.78</v>
      </c>
      <c r="L357" s="40"/>
      <c r="M357" s="17"/>
      <c r="N357" s="17"/>
      <c r="O357" s="17"/>
    </row>
    <row r="358" spans="1:15" ht="15.75" x14ac:dyDescent="0.25">
      <c r="A358" s="52" t="s">
        <v>296</v>
      </c>
      <c r="B358" s="86">
        <f t="shared" si="40"/>
        <v>43</v>
      </c>
      <c r="C358" s="168" t="s">
        <v>297</v>
      </c>
      <c r="D358" s="169"/>
      <c r="E358" s="169"/>
      <c r="F358" s="169"/>
      <c r="G358" s="170"/>
      <c r="H358" s="41" t="s">
        <v>16</v>
      </c>
      <c r="I358" s="27">
        <f t="shared" si="38"/>
        <v>11.299999999999999</v>
      </c>
      <c r="J358" s="35">
        <f t="shared" si="39"/>
        <v>9.9439999999999991</v>
      </c>
      <c r="K358" s="37">
        <v>9.0399999999999991</v>
      </c>
      <c r="L358" s="40"/>
      <c r="M358" s="17"/>
      <c r="N358" s="17"/>
      <c r="O358" s="17"/>
    </row>
    <row r="359" spans="1:15" ht="15.75" x14ac:dyDescent="0.25">
      <c r="A359" s="52" t="s">
        <v>299</v>
      </c>
      <c r="B359" s="86">
        <f t="shared" si="40"/>
        <v>44</v>
      </c>
      <c r="C359" s="168" t="s">
        <v>298</v>
      </c>
      <c r="D359" s="169"/>
      <c r="E359" s="169"/>
      <c r="F359" s="169"/>
      <c r="G359" s="170"/>
      <c r="H359" s="41" t="s">
        <v>16</v>
      </c>
      <c r="I359" s="27">
        <f t="shared" si="38"/>
        <v>12.275</v>
      </c>
      <c r="J359" s="35">
        <f t="shared" si="39"/>
        <v>10.802</v>
      </c>
      <c r="K359" s="37">
        <v>9.82</v>
      </c>
      <c r="L359" s="40"/>
      <c r="M359" s="17"/>
      <c r="N359" s="17"/>
      <c r="O359" s="17"/>
    </row>
    <row r="360" spans="1:15" ht="15.75" x14ac:dyDescent="0.25">
      <c r="A360" s="52"/>
      <c r="B360" s="86">
        <f t="shared" si="40"/>
        <v>45</v>
      </c>
      <c r="C360" s="171" t="s">
        <v>417</v>
      </c>
      <c r="D360" s="172"/>
      <c r="E360" s="172"/>
      <c r="F360" s="172"/>
      <c r="G360" s="173"/>
      <c r="H360" s="41" t="s">
        <v>16</v>
      </c>
      <c r="I360" s="27">
        <f t="shared" si="38"/>
        <v>3.0375000000000001</v>
      </c>
      <c r="J360" s="35">
        <f t="shared" si="39"/>
        <v>2.673</v>
      </c>
      <c r="K360" s="37">
        <v>2.4300000000000002</v>
      </c>
      <c r="L360" s="40"/>
      <c r="M360" s="17"/>
      <c r="N360" s="17"/>
      <c r="O360" s="17"/>
    </row>
    <row r="361" spans="1:15" ht="15.75" x14ac:dyDescent="0.25">
      <c r="A361" s="52"/>
      <c r="B361" s="86">
        <f t="shared" si="40"/>
        <v>46</v>
      </c>
      <c r="C361" s="95" t="s">
        <v>416</v>
      </c>
      <c r="D361" s="96"/>
      <c r="E361" s="96"/>
      <c r="F361" s="97"/>
      <c r="G361" s="98"/>
      <c r="H361" s="41" t="s">
        <v>16</v>
      </c>
      <c r="I361" s="27">
        <f t="shared" si="38"/>
        <v>3.5625</v>
      </c>
      <c r="J361" s="35">
        <f t="shared" si="39"/>
        <v>3.1350000000000002</v>
      </c>
      <c r="K361" s="37">
        <v>2.85</v>
      </c>
      <c r="L361" s="40"/>
      <c r="M361" s="17"/>
      <c r="N361" s="17"/>
      <c r="O361" s="17"/>
    </row>
    <row r="362" spans="1:15" ht="15.75" x14ac:dyDescent="0.25">
      <c r="A362" s="52"/>
      <c r="B362" s="86">
        <f t="shared" si="40"/>
        <v>47</v>
      </c>
      <c r="C362" s="171" t="s">
        <v>418</v>
      </c>
      <c r="D362" s="172"/>
      <c r="E362" s="172"/>
      <c r="F362" s="172"/>
      <c r="G362" s="173"/>
      <c r="H362" s="41" t="s">
        <v>16</v>
      </c>
      <c r="I362" s="27">
        <f t="shared" si="38"/>
        <v>1.6875</v>
      </c>
      <c r="J362" s="35">
        <f t="shared" si="39"/>
        <v>1.4850000000000001</v>
      </c>
      <c r="K362" s="37">
        <v>1.35</v>
      </c>
      <c r="L362" s="40"/>
      <c r="M362" s="17"/>
      <c r="N362" s="17"/>
      <c r="O362" s="17"/>
    </row>
    <row r="363" spans="1:15" ht="15.75" x14ac:dyDescent="0.25">
      <c r="A363" s="52"/>
      <c r="B363" s="86">
        <f t="shared" si="40"/>
        <v>48</v>
      </c>
      <c r="C363" s="171" t="s">
        <v>414</v>
      </c>
      <c r="D363" s="172"/>
      <c r="E363" s="172"/>
      <c r="F363" s="172"/>
      <c r="G363" s="173"/>
      <c r="H363" s="41" t="s">
        <v>16</v>
      </c>
      <c r="I363" s="27">
        <f t="shared" si="38"/>
        <v>5.625</v>
      </c>
      <c r="J363" s="35">
        <f t="shared" si="39"/>
        <v>4.95</v>
      </c>
      <c r="K363" s="37">
        <v>4.5</v>
      </c>
      <c r="L363" s="40"/>
      <c r="M363" s="17"/>
      <c r="N363" s="17"/>
      <c r="O363" s="17"/>
    </row>
    <row r="364" spans="1:15" ht="15.75" x14ac:dyDescent="0.25">
      <c r="A364" s="52" t="s">
        <v>292</v>
      </c>
      <c r="B364" s="86">
        <f t="shared" si="40"/>
        <v>49</v>
      </c>
      <c r="C364" s="171" t="s">
        <v>22</v>
      </c>
      <c r="D364" s="172"/>
      <c r="E364" s="172"/>
      <c r="F364" s="172"/>
      <c r="G364" s="173"/>
      <c r="H364" s="41" t="s">
        <v>16</v>
      </c>
      <c r="I364" s="27">
        <f t="shared" si="38"/>
        <v>4.55</v>
      </c>
      <c r="J364" s="35">
        <f t="shared" si="39"/>
        <v>4.0040000000000004</v>
      </c>
      <c r="K364" s="37">
        <v>3.64</v>
      </c>
      <c r="L364" s="40"/>
      <c r="M364" s="17"/>
      <c r="N364" s="17"/>
      <c r="O364" s="17"/>
    </row>
    <row r="365" spans="1:15" ht="15.75" x14ac:dyDescent="0.25">
      <c r="A365" s="52" t="s">
        <v>293</v>
      </c>
      <c r="B365" s="86">
        <f t="shared" si="40"/>
        <v>50</v>
      </c>
      <c r="C365" s="168" t="s">
        <v>680</v>
      </c>
      <c r="D365" s="169"/>
      <c r="E365" s="169"/>
      <c r="F365" s="169"/>
      <c r="G365" s="170"/>
      <c r="H365" s="41" t="s">
        <v>16</v>
      </c>
      <c r="I365" s="27">
        <f t="shared" si="38"/>
        <v>7.875</v>
      </c>
      <c r="J365" s="35">
        <f t="shared" si="39"/>
        <v>6.93</v>
      </c>
      <c r="K365" s="37">
        <v>6.3</v>
      </c>
      <c r="L365" s="40"/>
      <c r="M365" s="17"/>
      <c r="N365" s="17"/>
      <c r="O365" s="17"/>
    </row>
  </sheetData>
  <mergeCells count="347">
    <mergeCell ref="C55:G55"/>
    <mergeCell ref="C56:G56"/>
    <mergeCell ref="C39:G39"/>
    <mergeCell ref="C43:G43"/>
    <mergeCell ref="C42:G42"/>
    <mergeCell ref="C45:G45"/>
    <mergeCell ref="C46:G46"/>
    <mergeCell ref="C54:G54"/>
    <mergeCell ref="C49:G49"/>
    <mergeCell ref="C47:G47"/>
    <mergeCell ref="C52:G52"/>
    <mergeCell ref="C53:G53"/>
    <mergeCell ref="C48:G48"/>
    <mergeCell ref="C50:G50"/>
    <mergeCell ref="C51:G51"/>
    <mergeCell ref="C303:G303"/>
    <mergeCell ref="C290:G290"/>
    <mergeCell ref="C289:G289"/>
    <mergeCell ref="C286:G286"/>
    <mergeCell ref="C279:G279"/>
    <mergeCell ref="C260:G260"/>
    <mergeCell ref="C298:G298"/>
    <mergeCell ref="C266:G266"/>
    <mergeCell ref="C267:G267"/>
    <mergeCell ref="C269:G269"/>
    <mergeCell ref="C270:G270"/>
    <mergeCell ref="C271:G271"/>
    <mergeCell ref="C272:G272"/>
    <mergeCell ref="C273:G273"/>
    <mergeCell ref="C274:G274"/>
    <mergeCell ref="C268:G268"/>
    <mergeCell ref="C265:G265"/>
    <mergeCell ref="C275:G275"/>
    <mergeCell ref="C276:G276"/>
    <mergeCell ref="C277:G277"/>
    <mergeCell ref="C278:G278"/>
    <mergeCell ref="C281:G281"/>
    <mergeCell ref="C280:G280"/>
    <mergeCell ref="C282:G282"/>
    <mergeCell ref="C311:G311"/>
    <mergeCell ref="C262:G262"/>
    <mergeCell ref="C248:G248"/>
    <mergeCell ref="C249:G249"/>
    <mergeCell ref="C253:G253"/>
    <mergeCell ref="C11:G11"/>
    <mergeCell ref="C12:G12"/>
    <mergeCell ref="C13:G13"/>
    <mergeCell ref="C241:G241"/>
    <mergeCell ref="C242:G242"/>
    <mergeCell ref="C28:G28"/>
    <mergeCell ref="C29:G29"/>
    <mergeCell ref="C30:G30"/>
    <mergeCell ref="C31:G31"/>
    <mergeCell ref="C32:G32"/>
    <mergeCell ref="C33:G33"/>
    <mergeCell ref="C37:G37"/>
    <mergeCell ref="C34:G34"/>
    <mergeCell ref="C35:G35"/>
    <mergeCell ref="C36:G36"/>
    <mergeCell ref="C38:G38"/>
    <mergeCell ref="C40:G40"/>
    <mergeCell ref="C41:G41"/>
    <mergeCell ref="C44:G44"/>
    <mergeCell ref="D1:J7"/>
    <mergeCell ref="C23:G23"/>
    <mergeCell ref="C24:G24"/>
    <mergeCell ref="C27:G27"/>
    <mergeCell ref="C21:G21"/>
    <mergeCell ref="C22:G22"/>
    <mergeCell ref="K1:K7"/>
    <mergeCell ref="C14:G14"/>
    <mergeCell ref="C16:G16"/>
    <mergeCell ref="C17:G17"/>
    <mergeCell ref="C18:G18"/>
    <mergeCell ref="C19:G19"/>
    <mergeCell ref="C20:G20"/>
    <mergeCell ref="C26:G26"/>
    <mergeCell ref="B1:C7"/>
    <mergeCell ref="C10:G10"/>
    <mergeCell ref="C9:G9"/>
    <mergeCell ref="C8:G8"/>
    <mergeCell ref="C15:G15"/>
    <mergeCell ref="C57:G57"/>
    <mergeCell ref="C58:G58"/>
    <mergeCell ref="C59:G59"/>
    <mergeCell ref="C71:G71"/>
    <mergeCell ref="C65:G65"/>
    <mergeCell ref="C69:G69"/>
    <mergeCell ref="C63:G63"/>
    <mergeCell ref="C60:G60"/>
    <mergeCell ref="C66:G66"/>
    <mergeCell ref="C67:G67"/>
    <mergeCell ref="C68:G68"/>
    <mergeCell ref="C70:G70"/>
    <mergeCell ref="C61:G61"/>
    <mergeCell ref="C62:G62"/>
    <mergeCell ref="C64:G64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82:G82"/>
    <mergeCell ref="C83:G83"/>
    <mergeCell ref="C84:G84"/>
    <mergeCell ref="C85:G85"/>
    <mergeCell ref="C86:G86"/>
    <mergeCell ref="C87:G87"/>
    <mergeCell ref="C88:G88"/>
    <mergeCell ref="C89:G89"/>
    <mergeCell ref="C90:G90"/>
    <mergeCell ref="C91:G91"/>
    <mergeCell ref="C92:G92"/>
    <mergeCell ref="C93:G93"/>
    <mergeCell ref="C94:G94"/>
    <mergeCell ref="C95:G95"/>
    <mergeCell ref="C96:G96"/>
    <mergeCell ref="C97:G97"/>
    <mergeCell ref="C98:G98"/>
    <mergeCell ref="C99:G99"/>
    <mergeCell ref="C100:G100"/>
    <mergeCell ref="C101:G101"/>
    <mergeCell ref="C102:G102"/>
    <mergeCell ref="C104:G104"/>
    <mergeCell ref="C105:G105"/>
    <mergeCell ref="C106:G106"/>
    <mergeCell ref="C107:G107"/>
    <mergeCell ref="C108:G108"/>
    <mergeCell ref="C109:G109"/>
    <mergeCell ref="C110:G110"/>
    <mergeCell ref="C112:G112"/>
    <mergeCell ref="C113:G113"/>
    <mergeCell ref="C114:G114"/>
    <mergeCell ref="C115:G115"/>
    <mergeCell ref="C116:G116"/>
    <mergeCell ref="C111:G111"/>
    <mergeCell ref="C117:G117"/>
    <mergeCell ref="C118:G118"/>
    <mergeCell ref="C129:G129"/>
    <mergeCell ref="C130:G130"/>
    <mergeCell ref="C131:G131"/>
    <mergeCell ref="C132:G132"/>
    <mergeCell ref="C133:G133"/>
    <mergeCell ref="C134:G134"/>
    <mergeCell ref="C141:G141"/>
    <mergeCell ref="C142:G142"/>
    <mergeCell ref="C119:G119"/>
    <mergeCell ref="C120:G120"/>
    <mergeCell ref="C121:G121"/>
    <mergeCell ref="C123:G123"/>
    <mergeCell ref="C124:G124"/>
    <mergeCell ref="C126:G126"/>
    <mergeCell ref="C127:G127"/>
    <mergeCell ref="C122:G122"/>
    <mergeCell ref="C128:G128"/>
    <mergeCell ref="C125:G125"/>
    <mergeCell ref="C143:G143"/>
    <mergeCell ref="C144:G144"/>
    <mergeCell ref="C145:G145"/>
    <mergeCell ref="C135:G135"/>
    <mergeCell ref="C136:G136"/>
    <mergeCell ref="C137:G137"/>
    <mergeCell ref="C138:G138"/>
    <mergeCell ref="C139:G139"/>
    <mergeCell ref="C157:G157"/>
    <mergeCell ref="C146:G146"/>
    <mergeCell ref="C147:G147"/>
    <mergeCell ref="C148:G148"/>
    <mergeCell ref="C149:G149"/>
    <mergeCell ref="C150:G150"/>
    <mergeCell ref="C151:G151"/>
    <mergeCell ref="C140:G140"/>
    <mergeCell ref="C158:G158"/>
    <mergeCell ref="C159:G159"/>
    <mergeCell ref="C160:G160"/>
    <mergeCell ref="C161:G161"/>
    <mergeCell ref="C152:G152"/>
    <mergeCell ref="C153:G153"/>
    <mergeCell ref="C154:G154"/>
    <mergeCell ref="C155:G155"/>
    <mergeCell ref="C156:G156"/>
    <mergeCell ref="C162:G162"/>
    <mergeCell ref="C163:G163"/>
    <mergeCell ref="C164:G164"/>
    <mergeCell ref="C165:G165"/>
    <mergeCell ref="C167:G167"/>
    <mergeCell ref="C166:G166"/>
    <mergeCell ref="C168:G168"/>
    <mergeCell ref="C169:G169"/>
    <mergeCell ref="C170:G170"/>
    <mergeCell ref="C171:G171"/>
    <mergeCell ref="C173:G173"/>
    <mergeCell ref="C172:G172"/>
    <mergeCell ref="C174:G174"/>
    <mergeCell ref="C175:G175"/>
    <mergeCell ref="C176:G176"/>
    <mergeCell ref="C177:G177"/>
    <mergeCell ref="C178:G178"/>
    <mergeCell ref="C179:G179"/>
    <mergeCell ref="C189:G189"/>
    <mergeCell ref="C180:G180"/>
    <mergeCell ref="C181:G181"/>
    <mergeCell ref="C183:G183"/>
    <mergeCell ref="C191:G191"/>
    <mergeCell ref="C192:G192"/>
    <mergeCell ref="C193:G193"/>
    <mergeCell ref="C194:G194"/>
    <mergeCell ref="C195:G195"/>
    <mergeCell ref="C190:G190"/>
    <mergeCell ref="C197:G197"/>
    <mergeCell ref="C198:G198"/>
    <mergeCell ref="C199:G199"/>
    <mergeCell ref="C200:G200"/>
    <mergeCell ref="C201:G201"/>
    <mergeCell ref="C202:G202"/>
    <mergeCell ref="C203:G203"/>
    <mergeCell ref="C204:G204"/>
    <mergeCell ref="C205:G205"/>
    <mergeCell ref="C206:G206"/>
    <mergeCell ref="C207:G207"/>
    <mergeCell ref="C208:G208"/>
    <mergeCell ref="C209:G209"/>
    <mergeCell ref="C210:G210"/>
    <mergeCell ref="C211:G211"/>
    <mergeCell ref="C212:G212"/>
    <mergeCell ref="C213:G213"/>
    <mergeCell ref="C215:G215"/>
    <mergeCell ref="C216:G216"/>
    <mergeCell ref="C217:G217"/>
    <mergeCell ref="C218:G218"/>
    <mergeCell ref="C214:G214"/>
    <mergeCell ref="C219:G219"/>
    <mergeCell ref="C220:G220"/>
    <mergeCell ref="C221:G221"/>
    <mergeCell ref="C222:G222"/>
    <mergeCell ref="C223:G223"/>
    <mergeCell ref="C224:G224"/>
    <mergeCell ref="C225:G225"/>
    <mergeCell ref="C226:G226"/>
    <mergeCell ref="C227:G227"/>
    <mergeCell ref="C228:G228"/>
    <mergeCell ref="C229:G229"/>
    <mergeCell ref="C230:G230"/>
    <mergeCell ref="C231:G231"/>
    <mergeCell ref="C232:G232"/>
    <mergeCell ref="C236:G236"/>
    <mergeCell ref="C237:G237"/>
    <mergeCell ref="C240:G240"/>
    <mergeCell ref="C238:G238"/>
    <mergeCell ref="C239:G239"/>
    <mergeCell ref="C233:G233"/>
    <mergeCell ref="C234:G234"/>
    <mergeCell ref="C243:G243"/>
    <mergeCell ref="C264:G264"/>
    <mergeCell ref="C263:G263"/>
    <mergeCell ref="C244:G244"/>
    <mergeCell ref="C245:G245"/>
    <mergeCell ref="C250:G250"/>
    <mergeCell ref="C251:G251"/>
    <mergeCell ref="C252:G252"/>
    <mergeCell ref="C246:G246"/>
    <mergeCell ref="C257:G257"/>
    <mergeCell ref="C256:G256"/>
    <mergeCell ref="C258:G258"/>
    <mergeCell ref="C259:G259"/>
    <mergeCell ref="C261:G261"/>
    <mergeCell ref="C255:G255"/>
    <mergeCell ref="C235:G235"/>
    <mergeCell ref="C305:G305"/>
    <mergeCell ref="C306:G306"/>
    <mergeCell ref="C307:G307"/>
    <mergeCell ref="C308:G308"/>
    <mergeCell ref="C309:G309"/>
    <mergeCell ref="C312:G312"/>
    <mergeCell ref="C314:G314"/>
    <mergeCell ref="C283:G283"/>
    <mergeCell ref="C297:G297"/>
    <mergeCell ref="C284:G284"/>
    <mergeCell ref="C285:G285"/>
    <mergeCell ref="C287:G287"/>
    <mergeCell ref="C288:G288"/>
    <mergeCell ref="C295:G295"/>
    <mergeCell ref="C304:G304"/>
    <mergeCell ref="C291:G291"/>
    <mergeCell ref="C292:G292"/>
    <mergeCell ref="C293:G293"/>
    <mergeCell ref="C294:G294"/>
    <mergeCell ref="C296:G296"/>
    <mergeCell ref="C299:G299"/>
    <mergeCell ref="C300:G300"/>
    <mergeCell ref="C301:G301"/>
    <mergeCell ref="C302:G302"/>
    <mergeCell ref="C316:G316"/>
    <mergeCell ref="C317:G317"/>
    <mergeCell ref="C322:G322"/>
    <mergeCell ref="C323:G323"/>
    <mergeCell ref="C324:G324"/>
    <mergeCell ref="C318:G318"/>
    <mergeCell ref="C319:G319"/>
    <mergeCell ref="C320:G320"/>
    <mergeCell ref="C321:G321"/>
    <mergeCell ref="C365:G365"/>
    <mergeCell ref="C357:G357"/>
    <mergeCell ref="C358:G358"/>
    <mergeCell ref="C359:G359"/>
    <mergeCell ref="C341:G341"/>
    <mergeCell ref="C342:G342"/>
    <mergeCell ref="C343:G343"/>
    <mergeCell ref="C348:G348"/>
    <mergeCell ref="C364:G364"/>
    <mergeCell ref="C351:G351"/>
    <mergeCell ref="C352:G352"/>
    <mergeCell ref="C353:G353"/>
    <mergeCell ref="C354:G354"/>
    <mergeCell ref="C356:G356"/>
    <mergeCell ref="C363:G363"/>
    <mergeCell ref="C362:G362"/>
    <mergeCell ref="C360:G360"/>
    <mergeCell ref="C355:G355"/>
    <mergeCell ref="I43:K43"/>
    <mergeCell ref="C349:G349"/>
    <mergeCell ref="C350:G350"/>
    <mergeCell ref="C103:G103"/>
    <mergeCell ref="C340:G340"/>
    <mergeCell ref="C330:G330"/>
    <mergeCell ref="C338:G338"/>
    <mergeCell ref="C334:G334"/>
    <mergeCell ref="C335:G335"/>
    <mergeCell ref="C337:G337"/>
    <mergeCell ref="C336:G336"/>
    <mergeCell ref="C344:G344"/>
    <mergeCell ref="C326:G326"/>
    <mergeCell ref="C327:G327"/>
    <mergeCell ref="C329:G329"/>
    <mergeCell ref="C331:G331"/>
    <mergeCell ref="C332:G332"/>
    <mergeCell ref="C333:G333"/>
    <mergeCell ref="C339:G339"/>
    <mergeCell ref="C328:G328"/>
    <mergeCell ref="C325:G325"/>
    <mergeCell ref="C310:G310"/>
    <mergeCell ref="C313:G313"/>
    <mergeCell ref="C315:G315"/>
  </mergeCells>
  <pageMargins left="0.7" right="0.7" top="0.75" bottom="0.75" header="0.3" footer="0.3"/>
  <pageSetup paperSize="9" scale="4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8" tint="0.59999389629810485"/>
  </sheetPr>
  <dimension ref="B13:I29"/>
  <sheetViews>
    <sheetView view="pageBreakPreview" zoomScale="85" zoomScaleNormal="100" zoomScaleSheetLayoutView="85" workbookViewId="0">
      <selection activeCell="J29" sqref="J29"/>
    </sheetView>
  </sheetViews>
  <sheetFormatPr defaultRowHeight="12.75" x14ac:dyDescent="0.2"/>
  <cols>
    <col min="2" max="2" width="28.140625" customWidth="1"/>
    <col min="3" max="3" width="48.140625" customWidth="1"/>
  </cols>
  <sheetData>
    <row r="13" spans="6:9" x14ac:dyDescent="0.2">
      <c r="F13" s="315" t="s">
        <v>750</v>
      </c>
      <c r="G13" s="315"/>
      <c r="H13" s="315"/>
      <c r="I13" s="315"/>
    </row>
    <row r="14" spans="6:9" x14ac:dyDescent="0.2">
      <c r="F14" s="315"/>
      <c r="G14" s="315"/>
      <c r="H14" s="315"/>
      <c r="I14" s="315"/>
    </row>
    <row r="26" spans="2:3" ht="42" customHeight="1" x14ac:dyDescent="0.25">
      <c r="B26" s="120" t="s">
        <v>723</v>
      </c>
      <c r="C26" s="121" t="s">
        <v>731</v>
      </c>
    </row>
    <row r="27" spans="2:3" ht="36" customHeight="1" x14ac:dyDescent="0.25">
      <c r="B27" s="117" t="s">
        <v>716</v>
      </c>
      <c r="C27" s="121" t="s">
        <v>732</v>
      </c>
    </row>
    <row r="28" spans="2:3" ht="63" x14ac:dyDescent="0.25">
      <c r="B28" s="117" t="s">
        <v>718</v>
      </c>
      <c r="C28" s="121" t="s">
        <v>719</v>
      </c>
    </row>
    <row r="29" spans="2:3" ht="15.75" x14ac:dyDescent="0.25">
      <c r="B29" s="117" t="s">
        <v>720</v>
      </c>
      <c r="C29" s="120" t="s">
        <v>721</v>
      </c>
    </row>
  </sheetData>
  <mergeCells count="1">
    <mergeCell ref="F13:I14"/>
  </mergeCells>
  <hyperlinks>
    <hyperlink ref="F13:I14" location="Прайс!A1" display="Вернуться к прайсу"/>
  </hyperlinks>
  <pageMargins left="0.25" right="0.25" top="0.75" bottom="0.75" header="0.3" footer="0.3"/>
  <pageSetup paperSize="9" scale="7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FFCC99"/>
  </sheetPr>
  <dimension ref="B9:H24"/>
  <sheetViews>
    <sheetView view="pageBreakPreview" zoomScaleNormal="100" zoomScaleSheetLayoutView="100" workbookViewId="0">
      <selection activeCell="E9" sqref="E9:H10"/>
    </sheetView>
  </sheetViews>
  <sheetFormatPr defaultRowHeight="12.75" x14ac:dyDescent="0.2"/>
  <cols>
    <col min="2" max="2" width="23.140625" customWidth="1"/>
    <col min="3" max="3" width="43.42578125" customWidth="1"/>
  </cols>
  <sheetData>
    <row r="9" spans="5:8" x14ac:dyDescent="0.2">
      <c r="E9" s="315" t="s">
        <v>750</v>
      </c>
      <c r="F9" s="315"/>
      <c r="G9" s="315"/>
      <c r="H9" s="315"/>
    </row>
    <row r="10" spans="5:8" x14ac:dyDescent="0.2">
      <c r="E10" s="315"/>
      <c r="F10" s="315"/>
      <c r="G10" s="315"/>
      <c r="H10" s="315"/>
    </row>
    <row r="21" spans="2:3" ht="31.5" x14ac:dyDescent="0.25">
      <c r="B21" s="120" t="s">
        <v>723</v>
      </c>
      <c r="C21" s="121" t="s">
        <v>733</v>
      </c>
    </row>
    <row r="22" spans="2:3" ht="15.75" x14ac:dyDescent="0.25">
      <c r="B22" s="117" t="s">
        <v>716</v>
      </c>
      <c r="C22" s="121" t="s">
        <v>734</v>
      </c>
    </row>
    <row r="23" spans="2:3" ht="63" x14ac:dyDescent="0.25">
      <c r="B23" s="117" t="s">
        <v>718</v>
      </c>
      <c r="C23" s="121" t="s">
        <v>719</v>
      </c>
    </row>
    <row r="24" spans="2:3" ht="15.75" x14ac:dyDescent="0.25">
      <c r="B24" s="117" t="s">
        <v>720</v>
      </c>
      <c r="C24" s="120" t="s">
        <v>721</v>
      </c>
    </row>
  </sheetData>
  <mergeCells count="1">
    <mergeCell ref="E9:H10"/>
  </mergeCells>
  <hyperlinks>
    <hyperlink ref="E9:H10" location="Прайс!A1" display="Вернуться к прайсу"/>
  </hyperlinks>
  <pageMargins left="0.7" right="0.7" top="0.75" bottom="0.75" header="0.3" footer="0.3"/>
  <pageSetup paperSize="9" scale="7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"/>
  <sheetViews>
    <sheetView view="pageBreakPreview" zoomScale="90" zoomScaleNormal="100" zoomScaleSheetLayoutView="90" workbookViewId="0">
      <selection activeCell="F2" sqref="F2:I3"/>
    </sheetView>
  </sheetViews>
  <sheetFormatPr defaultRowHeight="12.75" x14ac:dyDescent="0.2"/>
  <cols>
    <col min="2" max="2" width="32.5703125" customWidth="1"/>
    <col min="3" max="3" width="42" customWidth="1"/>
  </cols>
  <sheetData>
    <row r="2" spans="2:9" ht="31.5" x14ac:dyDescent="0.25">
      <c r="B2" s="120" t="s">
        <v>723</v>
      </c>
      <c r="C2" s="121" t="s">
        <v>733</v>
      </c>
      <c r="F2" s="315" t="s">
        <v>750</v>
      </c>
      <c r="G2" s="315"/>
      <c r="H2" s="315"/>
      <c r="I2" s="315"/>
    </row>
    <row r="3" spans="2:9" ht="15.75" x14ac:dyDescent="0.25">
      <c r="B3" s="117" t="s">
        <v>716</v>
      </c>
      <c r="C3" s="121" t="s">
        <v>734</v>
      </c>
      <c r="F3" s="315"/>
      <c r="G3" s="315"/>
      <c r="H3" s="315"/>
      <c r="I3" s="315"/>
    </row>
    <row r="4" spans="2:9" ht="63" x14ac:dyDescent="0.25">
      <c r="B4" s="117" t="s">
        <v>718</v>
      </c>
      <c r="C4" s="121" t="s">
        <v>719</v>
      </c>
    </row>
    <row r="5" spans="2:9" ht="15.75" x14ac:dyDescent="0.25">
      <c r="B5" s="117" t="s">
        <v>720</v>
      </c>
      <c r="C5" s="120" t="s">
        <v>721</v>
      </c>
    </row>
  </sheetData>
  <mergeCells count="1">
    <mergeCell ref="F2:I3"/>
  </mergeCells>
  <hyperlinks>
    <hyperlink ref="F2:I3" location="Прайс!A1" display="Вернуться к прайсу"/>
  </hyperlinks>
  <pageMargins left="0.7" right="0.7" top="0.75" bottom="0.75" header="0.3" footer="0.3"/>
  <pageSetup paperSize="9" scale="6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28"/>
  <sheetViews>
    <sheetView view="pageBreakPreview" zoomScale="90" zoomScaleNormal="100" zoomScaleSheetLayoutView="90" workbookViewId="0">
      <selection activeCell="E5" sqref="E5:H6"/>
    </sheetView>
  </sheetViews>
  <sheetFormatPr defaultRowHeight="12.75" x14ac:dyDescent="0.2"/>
  <cols>
    <col min="2" max="2" width="30.42578125" customWidth="1"/>
    <col min="3" max="3" width="53.140625" customWidth="1"/>
  </cols>
  <sheetData>
    <row r="5" spans="5:8" x14ac:dyDescent="0.2">
      <c r="E5" s="315" t="s">
        <v>750</v>
      </c>
      <c r="F5" s="315"/>
      <c r="G5" s="315"/>
      <c r="H5" s="315"/>
    </row>
    <row r="6" spans="5:8" x14ac:dyDescent="0.2">
      <c r="E6" s="315"/>
      <c r="F6" s="315"/>
      <c r="G6" s="315"/>
      <c r="H6" s="315"/>
    </row>
    <row r="25" spans="2:3" ht="27" customHeight="1" x14ac:dyDescent="0.25">
      <c r="B25" s="120" t="s">
        <v>723</v>
      </c>
      <c r="C25" s="121" t="s">
        <v>735</v>
      </c>
    </row>
    <row r="26" spans="2:3" ht="31.5" x14ac:dyDescent="0.25">
      <c r="B26" s="117" t="s">
        <v>716</v>
      </c>
      <c r="C26" s="121" t="s">
        <v>736</v>
      </c>
    </row>
    <row r="27" spans="2:3" ht="47.25" x14ac:dyDescent="0.25">
      <c r="B27" s="117" t="s">
        <v>718</v>
      </c>
      <c r="C27" s="121" t="s">
        <v>934</v>
      </c>
    </row>
    <row r="28" spans="2:3" ht="15.75" x14ac:dyDescent="0.25">
      <c r="B28" s="117" t="s">
        <v>720</v>
      </c>
      <c r="C28" s="120" t="s">
        <v>721</v>
      </c>
    </row>
  </sheetData>
  <mergeCells count="1">
    <mergeCell ref="E5:H6"/>
  </mergeCells>
  <hyperlinks>
    <hyperlink ref="E5:H6" location="Прайс!A1" display="Вернуться к прайсу"/>
  </hyperlinks>
  <pageMargins left="0.7" right="0.7" top="0.75" bottom="0.75" header="0.3" footer="0.3"/>
  <pageSetup paperSize="9" scale="5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28"/>
  <sheetViews>
    <sheetView view="pageBreakPreview" zoomScale="90" zoomScaleNormal="100" zoomScaleSheetLayoutView="90" workbookViewId="0">
      <selection activeCell="D8" sqref="D8:G9"/>
    </sheetView>
  </sheetViews>
  <sheetFormatPr defaultRowHeight="12.75" x14ac:dyDescent="0.2"/>
  <cols>
    <col min="1" max="1" width="30.42578125" customWidth="1"/>
    <col min="2" max="2" width="53.140625" customWidth="1"/>
  </cols>
  <sheetData>
    <row r="8" spans="4:7" x14ac:dyDescent="0.2">
      <c r="D8" s="315" t="s">
        <v>750</v>
      </c>
      <c r="E8" s="315"/>
      <c r="F8" s="315"/>
      <c r="G8" s="315"/>
    </row>
    <row r="9" spans="4:7" x14ac:dyDescent="0.2">
      <c r="D9" s="315"/>
      <c r="E9" s="315"/>
      <c r="F9" s="315"/>
      <c r="G9" s="315"/>
    </row>
    <row r="25" spans="1:2" ht="27" customHeight="1" x14ac:dyDescent="0.25">
      <c r="A25" s="120" t="s">
        <v>723</v>
      </c>
      <c r="B25" s="121" t="s">
        <v>735</v>
      </c>
    </row>
    <row r="26" spans="1:2" ht="31.5" x14ac:dyDescent="0.25">
      <c r="A26" s="117" t="s">
        <v>716</v>
      </c>
      <c r="B26" s="121" t="s">
        <v>736</v>
      </c>
    </row>
    <row r="27" spans="1:2" ht="47.25" x14ac:dyDescent="0.25">
      <c r="A27" s="117" t="s">
        <v>718</v>
      </c>
      <c r="B27" s="121" t="s">
        <v>934</v>
      </c>
    </row>
    <row r="28" spans="1:2" ht="15.75" x14ac:dyDescent="0.25">
      <c r="A28" s="117" t="s">
        <v>720</v>
      </c>
      <c r="B28" s="120" t="s">
        <v>721</v>
      </c>
    </row>
  </sheetData>
  <mergeCells count="1">
    <mergeCell ref="D8:G9"/>
  </mergeCells>
  <hyperlinks>
    <hyperlink ref="D8:G9" location="Прайс!A1" display="Вернуться к прайсу"/>
  </hyperlinks>
  <pageMargins left="0.7" right="0.7" top="0.75" bottom="0.75" header="0.3" footer="0.3"/>
  <pageSetup paperSize="9" scale="5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28"/>
  <sheetViews>
    <sheetView view="pageBreakPreview" zoomScale="90" zoomScaleNormal="100" zoomScaleSheetLayoutView="90" workbookViewId="0">
      <selection activeCell="D8" sqref="D8:G9"/>
    </sheetView>
  </sheetViews>
  <sheetFormatPr defaultRowHeight="12.75" x14ac:dyDescent="0.2"/>
  <cols>
    <col min="1" max="1" width="30.42578125" customWidth="1"/>
    <col min="2" max="2" width="53.140625" customWidth="1"/>
  </cols>
  <sheetData>
    <row r="8" spans="4:7" x14ac:dyDescent="0.2">
      <c r="D8" s="315" t="s">
        <v>750</v>
      </c>
      <c r="E8" s="315"/>
      <c r="F8" s="315"/>
      <c r="G8" s="315"/>
    </row>
    <row r="9" spans="4:7" x14ac:dyDescent="0.2">
      <c r="D9" s="315"/>
      <c r="E9" s="315"/>
      <c r="F9" s="315"/>
      <c r="G9" s="315"/>
    </row>
    <row r="25" spans="1:2" ht="78.75" customHeight="1" x14ac:dyDescent="0.25">
      <c r="A25" s="120" t="s">
        <v>723</v>
      </c>
      <c r="B25" s="121" t="s">
        <v>737</v>
      </c>
    </row>
    <row r="26" spans="1:2" ht="15.75" x14ac:dyDescent="0.25">
      <c r="A26" s="117" t="s">
        <v>716</v>
      </c>
      <c r="B26" s="121"/>
    </row>
    <row r="27" spans="1:2" ht="47.25" x14ac:dyDescent="0.25">
      <c r="A27" s="117" t="s">
        <v>718</v>
      </c>
      <c r="B27" s="121" t="s">
        <v>719</v>
      </c>
    </row>
    <row r="28" spans="1:2" ht="15.75" x14ac:dyDescent="0.25">
      <c r="A28" s="117" t="s">
        <v>720</v>
      </c>
      <c r="B28" s="120" t="s">
        <v>721</v>
      </c>
    </row>
  </sheetData>
  <mergeCells count="1">
    <mergeCell ref="D8:G9"/>
  </mergeCells>
  <hyperlinks>
    <hyperlink ref="D8:G9" location="Прайс!A1" display="Вернуться к прайсу"/>
  </hyperlinks>
  <pageMargins left="0.7" right="0.7" top="0.75" bottom="0.75" header="0.3" footer="0.3"/>
  <pageSetup paperSize="9" scale="5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F30"/>
  <sheetViews>
    <sheetView view="pageBreakPreview" zoomScaleNormal="100" zoomScaleSheetLayoutView="100" workbookViewId="0">
      <selection activeCell="C21" sqref="C21:F22"/>
    </sheetView>
  </sheetViews>
  <sheetFormatPr defaultRowHeight="12.75" x14ac:dyDescent="0.2"/>
  <cols>
    <col min="1" max="1" width="30.42578125" customWidth="1"/>
    <col min="2" max="2" width="69.85546875" customWidth="1"/>
  </cols>
  <sheetData>
    <row r="21" spans="1:6" ht="144.75" customHeight="1" x14ac:dyDescent="0.25">
      <c r="A21" s="129" t="s">
        <v>748</v>
      </c>
      <c r="B21" s="121" t="s">
        <v>749</v>
      </c>
      <c r="C21" s="315" t="s">
        <v>750</v>
      </c>
      <c r="D21" s="315"/>
      <c r="E21" s="315"/>
      <c r="F21" s="315"/>
    </row>
    <row r="22" spans="1:6" x14ac:dyDescent="0.2">
      <c r="A22" s="122"/>
      <c r="B22" s="122"/>
      <c r="C22" s="315"/>
      <c r="D22" s="315"/>
      <c r="E22" s="315"/>
      <c r="F22" s="315"/>
    </row>
    <row r="23" spans="1:6" x14ac:dyDescent="0.2">
      <c r="A23" s="122"/>
      <c r="B23" s="122"/>
    </row>
    <row r="24" spans="1:6" x14ac:dyDescent="0.2">
      <c r="A24" s="122"/>
      <c r="B24" s="122"/>
    </row>
    <row r="25" spans="1:6" ht="188.25" customHeight="1" x14ac:dyDescent="0.25">
      <c r="A25" s="123"/>
      <c r="B25" s="124"/>
    </row>
    <row r="26" spans="1:6" ht="15.75" x14ac:dyDescent="0.25">
      <c r="A26" s="125"/>
      <c r="B26" s="124"/>
    </row>
    <row r="27" spans="1:6" ht="15.75" x14ac:dyDescent="0.25">
      <c r="A27" s="125"/>
      <c r="B27" s="124"/>
    </row>
    <row r="28" spans="1:6" ht="15.75" x14ac:dyDescent="0.25">
      <c r="A28" s="125"/>
      <c r="B28" s="123"/>
    </row>
    <row r="29" spans="1:6" x14ac:dyDescent="0.2">
      <c r="A29" s="122"/>
      <c r="B29" s="122"/>
    </row>
    <row r="30" spans="1:6" x14ac:dyDescent="0.2">
      <c r="A30" s="122"/>
      <c r="B30" s="122"/>
    </row>
  </sheetData>
  <mergeCells count="1">
    <mergeCell ref="C21:F22"/>
  </mergeCells>
  <hyperlinks>
    <hyperlink ref="C21:F22" location="Прайс!A1" display="Вернуться к прайсу"/>
  </hyperlinks>
  <pageMargins left="0.7" right="0.7" top="0.75" bottom="0.75" header="0.3" footer="0.3"/>
  <pageSetup paperSize="9" scale="5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F28"/>
  <sheetViews>
    <sheetView view="pageBreakPreview" zoomScale="90" zoomScaleNormal="100" zoomScaleSheetLayoutView="90" workbookViewId="0">
      <selection activeCell="C19" sqref="C19:F20"/>
    </sheetView>
  </sheetViews>
  <sheetFormatPr defaultRowHeight="12.75" x14ac:dyDescent="0.2"/>
  <cols>
    <col min="1" max="1" width="19.5703125" customWidth="1"/>
    <col min="2" max="2" width="76.7109375" customWidth="1"/>
  </cols>
  <sheetData>
    <row r="19" spans="1:6" ht="207.75" customHeight="1" x14ac:dyDescent="0.25">
      <c r="A19" s="129" t="s">
        <v>748</v>
      </c>
      <c r="B19" s="118" t="s">
        <v>753</v>
      </c>
      <c r="C19" s="315" t="s">
        <v>750</v>
      </c>
      <c r="D19" s="315"/>
      <c r="E19" s="315"/>
      <c r="F19" s="315"/>
    </row>
    <row r="20" spans="1:6" x14ac:dyDescent="0.2">
      <c r="A20" s="122"/>
      <c r="B20" s="122"/>
      <c r="C20" s="315"/>
      <c r="D20" s="315"/>
      <c r="E20" s="315"/>
      <c r="F20" s="315"/>
    </row>
    <row r="21" spans="1:6" x14ac:dyDescent="0.2">
      <c r="A21" s="122"/>
      <c r="B21" s="122"/>
    </row>
    <row r="22" spans="1:6" x14ac:dyDescent="0.2">
      <c r="A22" s="122"/>
      <c r="B22" s="122"/>
    </row>
    <row r="23" spans="1:6" ht="188.25" customHeight="1" x14ac:dyDescent="0.25">
      <c r="A23" s="123"/>
      <c r="B23" s="124"/>
    </row>
    <row r="24" spans="1:6" ht="15.75" x14ac:dyDescent="0.25">
      <c r="A24" s="125"/>
      <c r="B24" s="124"/>
    </row>
    <row r="25" spans="1:6" ht="15.75" x14ac:dyDescent="0.25">
      <c r="A25" s="125"/>
      <c r="B25" s="124"/>
    </row>
    <row r="26" spans="1:6" ht="15.75" x14ac:dyDescent="0.25">
      <c r="A26" s="125"/>
      <c r="B26" s="123"/>
    </row>
    <row r="27" spans="1:6" x14ac:dyDescent="0.2">
      <c r="A27" s="122"/>
      <c r="B27" s="122"/>
    </row>
    <row r="28" spans="1:6" x14ac:dyDescent="0.2">
      <c r="A28" s="122"/>
      <c r="B28" s="122"/>
    </row>
  </sheetData>
  <mergeCells count="1">
    <mergeCell ref="C19:F20"/>
  </mergeCells>
  <hyperlinks>
    <hyperlink ref="C19:F20" location="Прайс!A1" display="Вернуться к прайсу"/>
  </hyperlinks>
  <pageMargins left="0.7" right="0.7" top="0.75" bottom="0.75" header="0.3" footer="0.3"/>
  <pageSetup paperSize="9" scale="5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:F27"/>
  <sheetViews>
    <sheetView view="pageBreakPreview" zoomScale="90" zoomScaleNormal="100" zoomScaleSheetLayoutView="90" workbookViewId="0">
      <selection activeCell="L22" sqref="L22"/>
    </sheetView>
  </sheetViews>
  <sheetFormatPr defaultRowHeight="12.75" x14ac:dyDescent="0.2"/>
  <cols>
    <col min="1" max="1" width="19.5703125" customWidth="1"/>
    <col min="2" max="2" width="76.7109375" customWidth="1"/>
  </cols>
  <sheetData>
    <row r="18" spans="1:6" ht="149.25" customHeight="1" x14ac:dyDescent="0.25">
      <c r="A18" s="129" t="s">
        <v>748</v>
      </c>
      <c r="B18" s="118" t="s">
        <v>754</v>
      </c>
      <c r="C18" s="315" t="s">
        <v>750</v>
      </c>
      <c r="D18" s="315"/>
      <c r="E18" s="315"/>
      <c r="F18" s="315"/>
    </row>
    <row r="19" spans="1:6" x14ac:dyDescent="0.2">
      <c r="A19" s="122"/>
      <c r="B19" s="122"/>
      <c r="C19" s="315"/>
      <c r="D19" s="315"/>
      <c r="E19" s="315"/>
      <c r="F19" s="315"/>
    </row>
    <row r="20" spans="1:6" x14ac:dyDescent="0.2">
      <c r="A20" s="122"/>
      <c r="B20" s="122"/>
    </row>
    <row r="21" spans="1:6" x14ac:dyDescent="0.2">
      <c r="A21" s="122"/>
      <c r="B21" s="122"/>
    </row>
    <row r="22" spans="1:6" ht="188.25" customHeight="1" x14ac:dyDescent="0.25">
      <c r="A22" s="123"/>
      <c r="B22" s="124"/>
    </row>
    <row r="23" spans="1:6" ht="15.75" x14ac:dyDescent="0.25">
      <c r="A23" s="125"/>
      <c r="B23" s="124"/>
    </row>
    <row r="24" spans="1:6" ht="15.75" x14ac:dyDescent="0.25">
      <c r="A24" s="125"/>
      <c r="B24" s="124"/>
    </row>
    <row r="25" spans="1:6" ht="15.75" x14ac:dyDescent="0.25">
      <c r="A25" s="125"/>
      <c r="B25" s="123"/>
    </row>
    <row r="26" spans="1:6" x14ac:dyDescent="0.2">
      <c r="A26" s="122"/>
      <c r="B26" s="122"/>
    </row>
    <row r="27" spans="1:6" x14ac:dyDescent="0.2">
      <c r="A27" s="122"/>
      <c r="B27" s="122"/>
    </row>
  </sheetData>
  <mergeCells count="1">
    <mergeCell ref="C18:F19"/>
  </mergeCells>
  <hyperlinks>
    <hyperlink ref="C18:F19" location="Прайс!A1" display="Вернуться к прайсу"/>
  </hyperlinks>
  <pageMargins left="0.7" right="0.7" top="0.75" bottom="0.75" header="0.3" footer="0.3"/>
  <pageSetup paperSize="9" scale="5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F30"/>
  <sheetViews>
    <sheetView view="pageBreakPreview" zoomScale="90" zoomScaleNormal="100" zoomScaleSheetLayoutView="90" workbookViewId="0">
      <selection activeCell="M21" sqref="M21"/>
    </sheetView>
  </sheetViews>
  <sheetFormatPr defaultRowHeight="12.75" x14ac:dyDescent="0.2"/>
  <cols>
    <col min="1" max="1" width="19.5703125" customWidth="1"/>
    <col min="2" max="2" width="76.7109375" customWidth="1"/>
  </cols>
  <sheetData>
    <row r="21" spans="1:6" ht="109.5" customHeight="1" x14ac:dyDescent="0.25">
      <c r="A21" s="129" t="s">
        <v>748</v>
      </c>
      <c r="B21" s="118" t="s">
        <v>761</v>
      </c>
      <c r="C21" s="315" t="s">
        <v>750</v>
      </c>
      <c r="D21" s="315"/>
      <c r="E21" s="315"/>
      <c r="F21" s="315"/>
    </row>
    <row r="22" spans="1:6" x14ac:dyDescent="0.2">
      <c r="A22" s="122"/>
      <c r="B22" s="122"/>
      <c r="C22" s="315"/>
      <c r="D22" s="315"/>
      <c r="E22" s="315"/>
      <c r="F22" s="315"/>
    </row>
    <row r="23" spans="1:6" x14ac:dyDescent="0.2">
      <c r="A23" s="122"/>
      <c r="B23" s="122"/>
    </row>
    <row r="24" spans="1:6" x14ac:dyDescent="0.2">
      <c r="A24" s="122"/>
      <c r="B24" s="122"/>
    </row>
    <row r="25" spans="1:6" ht="188.25" customHeight="1" x14ac:dyDescent="0.25">
      <c r="A25" s="123"/>
      <c r="B25" s="124"/>
    </row>
    <row r="26" spans="1:6" ht="15.75" x14ac:dyDescent="0.25">
      <c r="A26" s="125"/>
      <c r="B26" s="124"/>
    </row>
    <row r="27" spans="1:6" ht="15.75" x14ac:dyDescent="0.25">
      <c r="A27" s="125"/>
      <c r="B27" s="124"/>
    </row>
    <row r="28" spans="1:6" ht="15.75" x14ac:dyDescent="0.25">
      <c r="A28" s="125"/>
      <c r="B28" s="123"/>
    </row>
    <row r="29" spans="1:6" x14ac:dyDescent="0.2">
      <c r="A29" s="122"/>
      <c r="B29" s="122"/>
    </row>
    <row r="30" spans="1:6" x14ac:dyDescent="0.2">
      <c r="A30" s="122"/>
      <c r="B30" s="122"/>
    </row>
  </sheetData>
  <mergeCells count="1">
    <mergeCell ref="C21:F22"/>
  </mergeCells>
  <hyperlinks>
    <hyperlink ref="C21:F22" location="Прайс!A1" display="Вернуться к прайсу"/>
  </hyperlinks>
  <pageMargins left="0.7" right="0.7" top="0.75" bottom="0.75" header="0.3" footer="0.3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4"/>
  <sheetViews>
    <sheetView workbookViewId="0">
      <selection activeCell="B4" sqref="B4"/>
    </sheetView>
  </sheetViews>
  <sheetFormatPr defaultRowHeight="12.75" x14ac:dyDescent="0.2"/>
  <cols>
    <col min="1" max="1" width="15.42578125" customWidth="1"/>
  </cols>
  <sheetData>
    <row r="1" spans="1:2" x14ac:dyDescent="0.2">
      <c r="A1" t="s">
        <v>350</v>
      </c>
    </row>
    <row r="2" spans="1:2" x14ac:dyDescent="0.2">
      <c r="A2" t="s">
        <v>352</v>
      </c>
      <c r="B2">
        <v>3.4159999999999999</v>
      </c>
    </row>
    <row r="3" spans="1:2" x14ac:dyDescent="0.2">
      <c r="A3" t="s">
        <v>351</v>
      </c>
      <c r="B3">
        <v>3.7507999999999999</v>
      </c>
    </row>
    <row r="4" spans="1:2" x14ac:dyDescent="0.2">
      <c r="A4" t="s">
        <v>353</v>
      </c>
      <c r="B4">
        <v>3.9100000000000003E-2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F30"/>
  <sheetViews>
    <sheetView view="pageBreakPreview" zoomScale="90" zoomScaleNormal="100" zoomScaleSheetLayoutView="90" workbookViewId="0">
      <selection activeCell="H21" sqref="H21"/>
    </sheetView>
  </sheetViews>
  <sheetFormatPr defaultRowHeight="12.75" x14ac:dyDescent="0.2"/>
  <cols>
    <col min="1" max="1" width="19.5703125" customWidth="1"/>
    <col min="2" max="2" width="76.7109375" customWidth="1"/>
  </cols>
  <sheetData>
    <row r="19" spans="1:6" ht="7.5" customHeight="1" x14ac:dyDescent="0.2"/>
    <row r="20" spans="1:6" ht="16.5" customHeight="1" x14ac:dyDescent="0.2"/>
    <row r="21" spans="1:6" ht="139.5" customHeight="1" x14ac:dyDescent="0.25">
      <c r="A21" s="129" t="s">
        <v>748</v>
      </c>
      <c r="B21" s="118" t="s">
        <v>763</v>
      </c>
      <c r="C21" s="315" t="s">
        <v>750</v>
      </c>
      <c r="D21" s="315"/>
      <c r="E21" s="315"/>
      <c r="F21" s="315"/>
    </row>
    <row r="22" spans="1:6" x14ac:dyDescent="0.2">
      <c r="A22" s="122"/>
      <c r="B22" s="122"/>
      <c r="C22" s="315"/>
      <c r="D22" s="315"/>
      <c r="E22" s="315"/>
      <c r="F22" s="315"/>
    </row>
    <row r="23" spans="1:6" x14ac:dyDescent="0.2">
      <c r="A23" s="122"/>
      <c r="B23" s="122"/>
    </row>
    <row r="24" spans="1:6" x14ac:dyDescent="0.2">
      <c r="A24" s="122"/>
      <c r="B24" s="122"/>
    </row>
    <row r="25" spans="1:6" ht="188.25" customHeight="1" x14ac:dyDescent="0.25">
      <c r="A25" s="123"/>
      <c r="B25" s="124"/>
    </row>
    <row r="26" spans="1:6" ht="15.75" x14ac:dyDescent="0.25">
      <c r="A26" s="125"/>
      <c r="B26" s="124"/>
    </row>
    <row r="27" spans="1:6" ht="15.75" x14ac:dyDescent="0.25">
      <c r="A27" s="125"/>
      <c r="B27" s="124"/>
    </row>
    <row r="28" spans="1:6" ht="15.75" x14ac:dyDescent="0.25">
      <c r="A28" s="125"/>
      <c r="B28" s="123"/>
    </row>
    <row r="29" spans="1:6" x14ac:dyDescent="0.2">
      <c r="A29" s="122"/>
      <c r="B29" s="122"/>
    </row>
    <row r="30" spans="1:6" x14ac:dyDescent="0.2">
      <c r="A30" s="122"/>
      <c r="B30" s="122"/>
    </row>
  </sheetData>
  <mergeCells count="1">
    <mergeCell ref="C21:F22"/>
  </mergeCells>
  <hyperlinks>
    <hyperlink ref="C21:F22" location="Прайс!A1" display="Вернуться к прайсу"/>
  </hyperlinks>
  <pageMargins left="0.7" right="0.7" top="0.75" bottom="0.75" header="0.3" footer="0.3"/>
  <pageSetup paperSize="9" scale="5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F30"/>
  <sheetViews>
    <sheetView view="pageBreakPreview" zoomScale="90" zoomScaleNormal="100" zoomScaleSheetLayoutView="90" workbookViewId="0"/>
  </sheetViews>
  <sheetFormatPr defaultRowHeight="12.75" x14ac:dyDescent="0.2"/>
  <cols>
    <col min="1" max="1" width="19.5703125" customWidth="1"/>
    <col min="2" max="2" width="76.7109375" customWidth="1"/>
  </cols>
  <sheetData>
    <row r="19" spans="1:6" ht="7.5" customHeight="1" x14ac:dyDescent="0.2"/>
    <row r="20" spans="1:6" ht="16.5" customHeight="1" x14ac:dyDescent="0.2"/>
    <row r="21" spans="1:6" ht="151.5" customHeight="1" x14ac:dyDescent="0.25">
      <c r="A21" s="129" t="s">
        <v>748</v>
      </c>
      <c r="B21" s="118" t="s">
        <v>769</v>
      </c>
      <c r="C21" s="315" t="s">
        <v>750</v>
      </c>
      <c r="D21" s="315"/>
      <c r="E21" s="315"/>
      <c r="F21" s="315"/>
    </row>
    <row r="22" spans="1:6" x14ac:dyDescent="0.2">
      <c r="A22" s="122"/>
      <c r="B22" s="122"/>
      <c r="C22" s="315"/>
      <c r="D22" s="315"/>
      <c r="E22" s="315"/>
      <c r="F22" s="315"/>
    </row>
    <row r="23" spans="1:6" x14ac:dyDescent="0.2">
      <c r="A23" s="122"/>
      <c r="B23" s="122"/>
    </row>
    <row r="24" spans="1:6" x14ac:dyDescent="0.2">
      <c r="A24" s="122"/>
      <c r="B24" s="122"/>
    </row>
    <row r="25" spans="1:6" ht="188.25" customHeight="1" x14ac:dyDescent="0.25">
      <c r="A25" s="123"/>
      <c r="B25" s="124"/>
    </row>
    <row r="26" spans="1:6" ht="15.75" x14ac:dyDescent="0.25">
      <c r="A26" s="125"/>
      <c r="B26" s="124"/>
    </row>
    <row r="27" spans="1:6" ht="15.75" x14ac:dyDescent="0.25">
      <c r="A27" s="125"/>
      <c r="B27" s="124"/>
    </row>
    <row r="28" spans="1:6" ht="15.75" x14ac:dyDescent="0.25">
      <c r="A28" s="125"/>
      <c r="B28" s="123"/>
    </row>
    <row r="29" spans="1:6" x14ac:dyDescent="0.2">
      <c r="A29" s="122"/>
      <c r="B29" s="122"/>
    </row>
    <row r="30" spans="1:6" x14ac:dyDescent="0.2">
      <c r="A30" s="122"/>
      <c r="B30" s="122"/>
    </row>
  </sheetData>
  <mergeCells count="1">
    <mergeCell ref="C21:F22"/>
  </mergeCells>
  <hyperlinks>
    <hyperlink ref="C21:F22" location="Прайс!A1" display="Вернуться к прайсу"/>
  </hyperlinks>
  <pageMargins left="0.7" right="0.7" top="0.75" bottom="0.75" header="0.3" footer="0.3"/>
  <pageSetup paperSize="9" scale="5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F30"/>
  <sheetViews>
    <sheetView view="pageBreakPreview" zoomScale="90" zoomScaleNormal="100" zoomScaleSheetLayoutView="90" workbookViewId="0"/>
  </sheetViews>
  <sheetFormatPr defaultRowHeight="12.75" x14ac:dyDescent="0.2"/>
  <cols>
    <col min="1" max="1" width="19.5703125" customWidth="1"/>
    <col min="2" max="2" width="79.85546875" customWidth="1"/>
  </cols>
  <sheetData>
    <row r="19" spans="1:6" ht="7.5" customHeight="1" x14ac:dyDescent="0.2"/>
    <row r="20" spans="1:6" ht="16.5" customHeight="1" x14ac:dyDescent="0.2"/>
    <row r="21" spans="1:6" ht="168" customHeight="1" x14ac:dyDescent="0.25">
      <c r="A21" s="129" t="s">
        <v>748</v>
      </c>
      <c r="B21" s="118" t="s">
        <v>773</v>
      </c>
      <c r="C21" s="315" t="s">
        <v>750</v>
      </c>
      <c r="D21" s="315"/>
      <c r="E21" s="315"/>
      <c r="F21" s="315"/>
    </row>
    <row r="22" spans="1:6" ht="5.25" customHeight="1" x14ac:dyDescent="0.2">
      <c r="A22" s="122"/>
      <c r="B22" s="122"/>
      <c r="C22" s="315"/>
      <c r="D22" s="315"/>
      <c r="E22" s="315"/>
      <c r="F22" s="315"/>
    </row>
    <row r="23" spans="1:6" x14ac:dyDescent="0.2">
      <c r="A23" s="122"/>
      <c r="B23" s="122"/>
    </row>
    <row r="24" spans="1:6" x14ac:dyDescent="0.2">
      <c r="A24" s="122"/>
      <c r="B24" s="122"/>
    </row>
    <row r="25" spans="1:6" ht="188.25" customHeight="1" x14ac:dyDescent="0.25">
      <c r="A25" s="123"/>
      <c r="B25" s="124"/>
    </row>
    <row r="26" spans="1:6" ht="15.75" x14ac:dyDescent="0.25">
      <c r="A26" s="125"/>
      <c r="B26" s="124"/>
    </row>
    <row r="27" spans="1:6" ht="15.75" x14ac:dyDescent="0.25">
      <c r="A27" s="125"/>
      <c r="B27" s="124"/>
    </row>
    <row r="28" spans="1:6" ht="15.75" x14ac:dyDescent="0.25">
      <c r="A28" s="125"/>
      <c r="B28" s="123"/>
    </row>
    <row r="29" spans="1:6" x14ac:dyDescent="0.2">
      <c r="A29" s="122"/>
      <c r="B29" s="122"/>
    </row>
    <row r="30" spans="1:6" x14ac:dyDescent="0.2">
      <c r="A30" s="122"/>
      <c r="B30" s="122"/>
    </row>
  </sheetData>
  <mergeCells count="1">
    <mergeCell ref="C21:F22"/>
  </mergeCells>
  <hyperlinks>
    <hyperlink ref="C21:F22" location="Прайс!A1" display="Вернуться к прайсу"/>
  </hyperlinks>
  <pageMargins left="0.7" right="0.7" top="0.75" bottom="0.75" header="0.3" footer="0.3"/>
  <pageSetup paperSize="9" scale="5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F30"/>
  <sheetViews>
    <sheetView view="pageBreakPreview" zoomScale="90" zoomScaleNormal="100" zoomScaleSheetLayoutView="90" workbookViewId="0">
      <selection activeCell="C21" sqref="C21:F22"/>
    </sheetView>
  </sheetViews>
  <sheetFormatPr defaultRowHeight="12.75" x14ac:dyDescent="0.2"/>
  <cols>
    <col min="1" max="1" width="19.5703125" customWidth="1"/>
    <col min="2" max="2" width="79.85546875" customWidth="1"/>
  </cols>
  <sheetData>
    <row r="19" spans="1:6" ht="7.5" customHeight="1" x14ac:dyDescent="0.2"/>
    <row r="20" spans="1:6" ht="16.5" customHeight="1" x14ac:dyDescent="0.2"/>
    <row r="21" spans="1:6" ht="76.5" customHeight="1" x14ac:dyDescent="0.25">
      <c r="A21" s="129" t="s">
        <v>748</v>
      </c>
      <c r="B21" s="118" t="s">
        <v>776</v>
      </c>
      <c r="C21" s="315" t="s">
        <v>750</v>
      </c>
      <c r="D21" s="315"/>
      <c r="E21" s="315"/>
      <c r="F21" s="315"/>
    </row>
    <row r="22" spans="1:6" ht="5.25" customHeight="1" x14ac:dyDescent="0.2">
      <c r="A22" s="122"/>
      <c r="B22" s="122"/>
      <c r="C22" s="315"/>
      <c r="D22" s="315"/>
      <c r="E22" s="315"/>
      <c r="F22" s="315"/>
    </row>
    <row r="23" spans="1:6" x14ac:dyDescent="0.2">
      <c r="A23" s="122"/>
      <c r="B23" s="122"/>
    </row>
    <row r="24" spans="1:6" x14ac:dyDescent="0.2">
      <c r="A24" s="122"/>
      <c r="B24" s="122"/>
    </row>
    <row r="25" spans="1:6" ht="188.25" customHeight="1" x14ac:dyDescent="0.25">
      <c r="A25" s="123"/>
      <c r="B25" s="124"/>
    </row>
    <row r="26" spans="1:6" ht="15.75" x14ac:dyDescent="0.25">
      <c r="A26" s="125"/>
      <c r="B26" s="124"/>
    </row>
    <row r="27" spans="1:6" ht="15.75" x14ac:dyDescent="0.25">
      <c r="A27" s="125"/>
      <c r="B27" s="124"/>
    </row>
    <row r="28" spans="1:6" ht="15.75" x14ac:dyDescent="0.25">
      <c r="A28" s="125"/>
      <c r="B28" s="123"/>
    </row>
    <row r="29" spans="1:6" x14ac:dyDescent="0.2">
      <c r="A29" s="122"/>
      <c r="B29" s="122"/>
    </row>
    <row r="30" spans="1:6" x14ac:dyDescent="0.2">
      <c r="A30" s="122"/>
      <c r="B30" s="122"/>
    </row>
  </sheetData>
  <mergeCells count="1">
    <mergeCell ref="C21:F22"/>
  </mergeCells>
  <hyperlinks>
    <hyperlink ref="C21:F22" location="Прайс!A1" display="Вернуться к прайсу"/>
  </hyperlinks>
  <pageMargins left="0.7" right="0.7" top="0.75" bottom="0.75" header="0.3" footer="0.3"/>
  <pageSetup paperSize="9" scale="5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F30"/>
  <sheetViews>
    <sheetView view="pageBreakPreview" zoomScale="90" zoomScaleNormal="100" zoomScaleSheetLayoutView="90" workbookViewId="0"/>
  </sheetViews>
  <sheetFormatPr defaultRowHeight="12.75" x14ac:dyDescent="0.2"/>
  <cols>
    <col min="1" max="1" width="19.5703125" customWidth="1"/>
    <col min="2" max="2" width="105.7109375" customWidth="1"/>
  </cols>
  <sheetData>
    <row r="19" spans="1:6" ht="7.5" customHeight="1" x14ac:dyDescent="0.2"/>
    <row r="20" spans="1:6" ht="16.5" customHeight="1" x14ac:dyDescent="0.2"/>
    <row r="21" spans="1:6" ht="213" customHeight="1" x14ac:dyDescent="0.25">
      <c r="A21" s="129" t="s">
        <v>748</v>
      </c>
      <c r="B21" s="118" t="s">
        <v>798</v>
      </c>
      <c r="C21" s="315" t="s">
        <v>750</v>
      </c>
      <c r="D21" s="315"/>
      <c r="E21" s="315"/>
      <c r="F21" s="315"/>
    </row>
    <row r="22" spans="1:6" ht="5.25" customHeight="1" x14ac:dyDescent="0.2">
      <c r="A22" s="122"/>
      <c r="B22" s="122"/>
      <c r="C22" s="315"/>
      <c r="D22" s="315"/>
      <c r="E22" s="315"/>
      <c r="F22" s="315"/>
    </row>
    <row r="23" spans="1:6" x14ac:dyDescent="0.2">
      <c r="A23" s="122"/>
      <c r="B23" s="122"/>
    </row>
    <row r="24" spans="1:6" x14ac:dyDescent="0.2">
      <c r="A24" s="122"/>
      <c r="B24" s="122"/>
    </row>
    <row r="25" spans="1:6" ht="188.25" customHeight="1" x14ac:dyDescent="0.25">
      <c r="A25" s="123"/>
      <c r="B25" s="124"/>
    </row>
    <row r="26" spans="1:6" ht="15.75" x14ac:dyDescent="0.25">
      <c r="A26" s="125"/>
      <c r="B26" s="124"/>
    </row>
    <row r="27" spans="1:6" ht="15.75" x14ac:dyDescent="0.25">
      <c r="A27" s="125"/>
      <c r="B27" s="124"/>
    </row>
    <row r="28" spans="1:6" ht="15.75" x14ac:dyDescent="0.25">
      <c r="A28" s="125"/>
      <c r="B28" s="123"/>
    </row>
    <row r="29" spans="1:6" x14ac:dyDescent="0.2">
      <c r="A29" s="122"/>
      <c r="B29" s="122"/>
    </row>
    <row r="30" spans="1:6" x14ac:dyDescent="0.2">
      <c r="A30" s="122"/>
      <c r="B30" s="122"/>
    </row>
  </sheetData>
  <mergeCells count="1">
    <mergeCell ref="C21:F22"/>
  </mergeCells>
  <hyperlinks>
    <hyperlink ref="C21:F22" location="Прайс!A1" display="Вернуться к прайсу"/>
  </hyperlinks>
  <pageMargins left="0.7" right="0.7" top="0.75" bottom="0.75" header="0.3" footer="0.3"/>
  <pageSetup paperSize="9" scale="5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F27"/>
  <sheetViews>
    <sheetView view="pageBreakPreview" zoomScale="90" zoomScaleNormal="100" zoomScaleSheetLayoutView="90" workbookViewId="0">
      <selection activeCell="C18" sqref="C18:F19"/>
    </sheetView>
  </sheetViews>
  <sheetFormatPr defaultRowHeight="12.75" x14ac:dyDescent="0.2"/>
  <cols>
    <col min="1" max="1" width="19.5703125" customWidth="1"/>
    <col min="2" max="2" width="78.28515625" customWidth="1"/>
  </cols>
  <sheetData>
    <row r="17" spans="1:6" ht="16.5" customHeight="1" x14ac:dyDescent="0.2"/>
    <row r="18" spans="1:6" ht="219.75" customHeight="1" x14ac:dyDescent="0.25">
      <c r="A18" s="129" t="s">
        <v>748</v>
      </c>
      <c r="B18" s="118" t="s">
        <v>799</v>
      </c>
      <c r="C18" s="315" t="s">
        <v>750</v>
      </c>
      <c r="D18" s="315"/>
      <c r="E18" s="315"/>
      <c r="F18" s="315"/>
    </row>
    <row r="19" spans="1:6" ht="5.25" customHeight="1" x14ac:dyDescent="0.2">
      <c r="A19" s="122"/>
      <c r="B19" s="122"/>
      <c r="C19" s="315"/>
      <c r="D19" s="315"/>
      <c r="E19" s="315"/>
      <c r="F19" s="315"/>
    </row>
    <row r="20" spans="1:6" x14ac:dyDescent="0.2">
      <c r="A20" s="122"/>
      <c r="B20" s="122"/>
    </row>
    <row r="21" spans="1:6" x14ac:dyDescent="0.2">
      <c r="A21" s="122"/>
      <c r="B21" s="122"/>
    </row>
    <row r="22" spans="1:6" ht="188.25" customHeight="1" x14ac:dyDescent="0.25">
      <c r="A22" s="123"/>
      <c r="B22" s="124"/>
    </row>
    <row r="23" spans="1:6" ht="15.75" x14ac:dyDescent="0.25">
      <c r="A23" s="125"/>
      <c r="B23" s="124"/>
    </row>
    <row r="24" spans="1:6" ht="15.75" x14ac:dyDescent="0.25">
      <c r="A24" s="125"/>
      <c r="B24" s="124"/>
    </row>
    <row r="25" spans="1:6" ht="15.75" x14ac:dyDescent="0.25">
      <c r="A25" s="125"/>
      <c r="B25" s="123"/>
    </row>
    <row r="26" spans="1:6" x14ac:dyDescent="0.2">
      <c r="A26" s="122"/>
      <c r="B26" s="122"/>
    </row>
    <row r="27" spans="1:6" x14ac:dyDescent="0.2">
      <c r="A27" s="122"/>
      <c r="B27" s="122"/>
    </row>
  </sheetData>
  <mergeCells count="1">
    <mergeCell ref="C18:F19"/>
  </mergeCells>
  <hyperlinks>
    <hyperlink ref="C18:F19" location="Прайс!A1" display="Вернуться к прайсу"/>
  </hyperlinks>
  <pageMargins left="0.7" right="0.7" top="0.75" bottom="0.75" header="0.3" footer="0.3"/>
  <pageSetup paperSize="9" scale="5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F26"/>
  <sheetViews>
    <sheetView view="pageBreakPreview" zoomScale="90" zoomScaleNormal="100" zoomScaleSheetLayoutView="90" workbookViewId="0">
      <selection activeCell="C17" sqref="C17:F18"/>
    </sheetView>
  </sheetViews>
  <sheetFormatPr defaultRowHeight="12.75" x14ac:dyDescent="0.2"/>
  <cols>
    <col min="1" max="1" width="19.5703125" customWidth="1"/>
    <col min="2" max="2" width="78.28515625" customWidth="1"/>
  </cols>
  <sheetData>
    <row r="17" spans="1:6" ht="136.5" customHeight="1" x14ac:dyDescent="0.25">
      <c r="A17" s="129" t="s">
        <v>748</v>
      </c>
      <c r="B17" s="118" t="s">
        <v>814</v>
      </c>
      <c r="C17" s="315" t="s">
        <v>750</v>
      </c>
      <c r="D17" s="315"/>
      <c r="E17" s="315"/>
      <c r="F17" s="315"/>
    </row>
    <row r="18" spans="1:6" ht="5.25" customHeight="1" x14ac:dyDescent="0.2">
      <c r="A18" s="122"/>
      <c r="B18" s="122"/>
      <c r="C18" s="315"/>
      <c r="D18" s="315"/>
      <c r="E18" s="315"/>
      <c r="F18" s="315"/>
    </row>
    <row r="19" spans="1:6" x14ac:dyDescent="0.2">
      <c r="A19" s="122"/>
      <c r="B19" s="122"/>
    </row>
    <row r="20" spans="1:6" x14ac:dyDescent="0.2">
      <c r="A20" s="122"/>
      <c r="B20" s="122"/>
    </row>
    <row r="21" spans="1:6" ht="188.25" customHeight="1" x14ac:dyDescent="0.25">
      <c r="A21" s="123"/>
      <c r="B21" s="124"/>
    </row>
    <row r="22" spans="1:6" ht="15.75" x14ac:dyDescent="0.25">
      <c r="A22" s="125"/>
      <c r="B22" s="124"/>
    </row>
    <row r="23" spans="1:6" ht="15.75" x14ac:dyDescent="0.25">
      <c r="A23" s="125"/>
      <c r="B23" s="124"/>
    </row>
    <row r="24" spans="1:6" ht="15.75" x14ac:dyDescent="0.25">
      <c r="A24" s="125"/>
      <c r="B24" s="123"/>
    </row>
    <row r="25" spans="1:6" x14ac:dyDescent="0.2">
      <c r="A25" s="122"/>
      <c r="B25" s="122"/>
    </row>
    <row r="26" spans="1:6" x14ac:dyDescent="0.2">
      <c r="A26" s="122"/>
      <c r="B26" s="122"/>
    </row>
  </sheetData>
  <mergeCells count="1">
    <mergeCell ref="C17:F18"/>
  </mergeCells>
  <hyperlinks>
    <hyperlink ref="C17:F18" location="Прайс!A1" display="Вернуться к прайсу"/>
  </hyperlinks>
  <pageMargins left="0.7" right="0.7" top="0.75" bottom="0.75" header="0.3" footer="0.3"/>
  <pageSetup paperSize="9" scale="5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F26"/>
  <sheetViews>
    <sheetView view="pageBreakPreview" zoomScale="90" zoomScaleNormal="100" zoomScaleSheetLayoutView="90" workbookViewId="0"/>
  </sheetViews>
  <sheetFormatPr defaultRowHeight="12.75" x14ac:dyDescent="0.2"/>
  <cols>
    <col min="1" max="1" width="19.5703125" customWidth="1"/>
    <col min="2" max="2" width="78.28515625" customWidth="1"/>
  </cols>
  <sheetData>
    <row r="17" spans="1:6" ht="92.25" customHeight="1" x14ac:dyDescent="0.25">
      <c r="A17" s="129" t="s">
        <v>748</v>
      </c>
      <c r="B17" s="118" t="s">
        <v>845</v>
      </c>
      <c r="C17" s="315" t="s">
        <v>750</v>
      </c>
      <c r="D17" s="315"/>
      <c r="E17" s="315"/>
      <c r="F17" s="315"/>
    </row>
    <row r="18" spans="1:6" ht="5.25" customHeight="1" x14ac:dyDescent="0.2">
      <c r="A18" s="122"/>
      <c r="B18" s="122"/>
      <c r="C18" s="315"/>
      <c r="D18" s="315"/>
      <c r="E18" s="315"/>
      <c r="F18" s="315"/>
    </row>
    <row r="19" spans="1:6" x14ac:dyDescent="0.2">
      <c r="A19" s="122"/>
      <c r="B19" s="122"/>
    </row>
    <row r="20" spans="1:6" x14ac:dyDescent="0.2">
      <c r="A20" s="122"/>
      <c r="B20" s="122"/>
    </row>
    <row r="21" spans="1:6" ht="188.25" customHeight="1" x14ac:dyDescent="0.25">
      <c r="A21" s="123"/>
      <c r="B21" s="124"/>
    </row>
    <row r="22" spans="1:6" ht="15.75" x14ac:dyDescent="0.25">
      <c r="A22" s="125"/>
      <c r="B22" s="124"/>
    </row>
    <row r="23" spans="1:6" ht="15.75" x14ac:dyDescent="0.25">
      <c r="A23" s="125"/>
      <c r="B23" s="124"/>
    </row>
    <row r="24" spans="1:6" ht="15.75" x14ac:dyDescent="0.25">
      <c r="A24" s="125"/>
      <c r="B24" s="123"/>
    </row>
    <row r="25" spans="1:6" x14ac:dyDescent="0.2">
      <c r="A25" s="122"/>
      <c r="B25" s="122"/>
    </row>
    <row r="26" spans="1:6" x14ac:dyDescent="0.2">
      <c r="A26" s="122"/>
      <c r="B26" s="122"/>
    </row>
  </sheetData>
  <mergeCells count="1">
    <mergeCell ref="C17:F18"/>
  </mergeCells>
  <hyperlinks>
    <hyperlink ref="C17:F18" location="Прайс!A1" display="Вернуться к прайсу"/>
  </hyperlinks>
  <pageMargins left="0.7" right="0.7" top="0.75" bottom="0.75" header="0.3" footer="0.3"/>
  <pageSetup paperSize="9" scale="5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F26"/>
  <sheetViews>
    <sheetView view="pageBreakPreview" zoomScale="90" zoomScaleNormal="100" zoomScaleSheetLayoutView="90" workbookViewId="0">
      <selection activeCell="C17" sqref="C17:F18"/>
    </sheetView>
  </sheetViews>
  <sheetFormatPr defaultRowHeight="12.75" x14ac:dyDescent="0.2"/>
  <cols>
    <col min="1" max="1" width="19.5703125" customWidth="1"/>
    <col min="2" max="2" width="95" customWidth="1"/>
  </cols>
  <sheetData>
    <row r="17" spans="1:6" ht="196.5" customHeight="1" x14ac:dyDescent="0.25">
      <c r="A17" s="129" t="s">
        <v>748</v>
      </c>
      <c r="B17" s="118" t="s">
        <v>852</v>
      </c>
      <c r="C17" s="315" t="s">
        <v>750</v>
      </c>
      <c r="D17" s="315"/>
      <c r="E17" s="315"/>
      <c r="F17" s="315"/>
    </row>
    <row r="18" spans="1:6" ht="15" customHeight="1" x14ac:dyDescent="0.2">
      <c r="A18" s="122"/>
      <c r="B18" s="122"/>
      <c r="C18" s="315"/>
      <c r="D18" s="315"/>
      <c r="E18" s="315"/>
      <c r="F18" s="315"/>
    </row>
    <row r="19" spans="1:6" x14ac:dyDescent="0.2">
      <c r="A19" s="122"/>
      <c r="B19" s="122"/>
    </row>
    <row r="20" spans="1:6" x14ac:dyDescent="0.2">
      <c r="A20" s="122"/>
      <c r="B20" s="122"/>
    </row>
    <row r="21" spans="1:6" ht="188.25" customHeight="1" x14ac:dyDescent="0.25">
      <c r="A21" s="123"/>
      <c r="B21" s="124"/>
    </row>
    <row r="22" spans="1:6" ht="15.75" x14ac:dyDescent="0.25">
      <c r="A22" s="125"/>
      <c r="B22" s="124"/>
    </row>
    <row r="23" spans="1:6" ht="15.75" x14ac:dyDescent="0.25">
      <c r="A23" s="125"/>
      <c r="B23" s="124"/>
    </row>
    <row r="24" spans="1:6" ht="15.75" x14ac:dyDescent="0.25">
      <c r="A24" s="125"/>
      <c r="B24" s="123"/>
    </row>
    <row r="25" spans="1:6" x14ac:dyDescent="0.2">
      <c r="A25" s="122"/>
      <c r="B25" s="122"/>
    </row>
    <row r="26" spans="1:6" x14ac:dyDescent="0.2">
      <c r="A26" s="122"/>
      <c r="B26" s="122"/>
    </row>
  </sheetData>
  <mergeCells count="1">
    <mergeCell ref="C17:F18"/>
  </mergeCells>
  <hyperlinks>
    <hyperlink ref="C17:F18" location="Прайс!A1" display="Вернуться к прайсу"/>
  </hyperlinks>
  <pageMargins left="0.7" right="0.7" top="0.75" bottom="0.75" header="0.3" footer="0.3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00B050"/>
    <pageSetUpPr fitToPage="1"/>
  </sheetPr>
  <dimension ref="B1:N212"/>
  <sheetViews>
    <sheetView tabSelected="1" view="pageBreakPreview" topLeftCell="A19" zoomScale="115" zoomScaleNormal="115" zoomScaleSheetLayoutView="115" zoomScalePageLayoutView="140" workbookViewId="0">
      <selection activeCell="K37" sqref="K37"/>
    </sheetView>
  </sheetViews>
  <sheetFormatPr defaultRowHeight="12.75" x14ac:dyDescent="0.2"/>
  <cols>
    <col min="1" max="1" width="3.85546875" customWidth="1"/>
    <col min="2" max="2" width="16.140625" style="9" customWidth="1"/>
    <col min="3" max="3" width="5.7109375" style="9" customWidth="1"/>
    <col min="4" max="4" width="8.42578125" style="1" customWidth="1"/>
    <col min="5" max="5" width="7.7109375" customWidth="1"/>
    <col min="6" max="6" width="11.28515625" customWidth="1"/>
    <col min="7" max="8" width="11.42578125" customWidth="1"/>
    <col min="9" max="9" width="45" customWidth="1"/>
    <col min="10" max="10" width="6.85546875" style="1" customWidth="1"/>
    <col min="11" max="11" width="13" style="7" customWidth="1"/>
    <col min="12" max="12" width="13.5703125" style="7" customWidth="1"/>
    <col min="13" max="13" width="15" style="14" customWidth="1"/>
  </cols>
  <sheetData>
    <row r="1" spans="2:13" x14ac:dyDescent="0.2">
      <c r="D1" s="299"/>
      <c r="E1" s="299"/>
      <c r="F1" s="300" t="s">
        <v>815</v>
      </c>
      <c r="G1" s="301"/>
      <c r="H1" s="301"/>
      <c r="I1" s="301"/>
      <c r="J1" s="301"/>
      <c r="K1" s="301"/>
      <c r="L1" s="301"/>
      <c r="M1" s="297"/>
    </row>
    <row r="2" spans="2:13" x14ac:dyDescent="0.2">
      <c r="D2" s="299"/>
      <c r="E2" s="299"/>
      <c r="F2" s="301"/>
      <c r="G2" s="301"/>
      <c r="H2" s="301"/>
      <c r="I2" s="301"/>
      <c r="J2" s="301"/>
      <c r="K2" s="301"/>
      <c r="L2" s="301"/>
      <c r="M2" s="297"/>
    </row>
    <row r="3" spans="2:13" x14ac:dyDescent="0.2">
      <c r="D3" s="299"/>
      <c r="E3" s="299"/>
      <c r="F3" s="301"/>
      <c r="G3" s="301"/>
      <c r="H3" s="301"/>
      <c r="I3" s="301"/>
      <c r="J3" s="301"/>
      <c r="K3" s="301"/>
      <c r="L3" s="301"/>
      <c r="M3" s="297"/>
    </row>
    <row r="4" spans="2:13" x14ac:dyDescent="0.2">
      <c r="D4" s="299"/>
      <c r="E4" s="299"/>
      <c r="F4" s="301"/>
      <c r="G4" s="301"/>
      <c r="H4" s="301"/>
      <c r="I4" s="301"/>
      <c r="J4" s="301"/>
      <c r="K4" s="301"/>
      <c r="L4" s="301"/>
      <c r="M4" s="297"/>
    </row>
    <row r="5" spans="2:13" x14ac:dyDescent="0.2">
      <c r="D5" s="299"/>
      <c r="E5" s="299"/>
      <c r="F5" s="301"/>
      <c r="G5" s="301"/>
      <c r="H5" s="301"/>
      <c r="I5" s="301"/>
      <c r="J5" s="301"/>
      <c r="K5" s="301"/>
      <c r="L5" s="301"/>
      <c r="M5" s="297"/>
    </row>
    <row r="6" spans="2:13" x14ac:dyDescent="0.2">
      <c r="D6" s="299"/>
      <c r="E6" s="299"/>
      <c r="F6" s="301"/>
      <c r="G6" s="301"/>
      <c r="H6" s="301"/>
      <c r="I6" s="301"/>
      <c r="J6" s="301"/>
      <c r="K6" s="301"/>
      <c r="L6" s="301"/>
      <c r="M6" s="297"/>
    </row>
    <row r="7" spans="2:13" x14ac:dyDescent="0.2">
      <c r="D7" s="299"/>
      <c r="E7" s="299"/>
      <c r="F7" s="301"/>
      <c r="G7" s="301"/>
      <c r="H7" s="301"/>
      <c r="I7" s="301"/>
      <c r="J7" s="301"/>
      <c r="K7" s="301"/>
      <c r="L7" s="301"/>
      <c r="M7" s="298"/>
    </row>
    <row r="8" spans="2:13" ht="52.5" customHeight="1" x14ac:dyDescent="0.2">
      <c r="D8" s="136"/>
      <c r="E8" s="136"/>
      <c r="F8" s="303" t="s">
        <v>854</v>
      </c>
      <c r="G8" s="303"/>
      <c r="H8" s="303"/>
      <c r="I8" s="303"/>
      <c r="J8" s="137"/>
      <c r="K8" s="137"/>
      <c r="L8" s="137"/>
      <c r="M8" s="138"/>
    </row>
    <row r="9" spans="2:13" ht="26.25" customHeight="1" x14ac:dyDescent="0.2">
      <c r="D9" s="10" t="s">
        <v>0</v>
      </c>
      <c r="E9" s="302" t="s">
        <v>1</v>
      </c>
      <c r="F9" s="302"/>
      <c r="G9" s="302"/>
      <c r="H9" s="302"/>
      <c r="I9" s="302"/>
      <c r="J9" s="3" t="s">
        <v>3</v>
      </c>
      <c r="K9" s="144" t="s">
        <v>816</v>
      </c>
      <c r="L9" s="145" t="s">
        <v>855</v>
      </c>
      <c r="M9"/>
    </row>
    <row r="10" spans="2:13" x14ac:dyDescent="0.2">
      <c r="D10" s="8"/>
      <c r="E10" s="277" t="s">
        <v>15</v>
      </c>
      <c r="F10" s="277"/>
      <c r="G10" s="277"/>
      <c r="H10" s="277"/>
      <c r="I10" s="277"/>
      <c r="J10" s="8"/>
      <c r="K10" s="8"/>
      <c r="L10" s="139"/>
      <c r="M10"/>
    </row>
    <row r="11" spans="2:13" x14ac:dyDescent="0.2">
      <c r="B11" s="9" t="s">
        <v>362</v>
      </c>
      <c r="C11" s="114"/>
      <c r="D11" s="4">
        <v>1</v>
      </c>
      <c r="E11" s="295" t="s">
        <v>192</v>
      </c>
      <c r="F11" s="295"/>
      <c r="G11" s="295"/>
      <c r="H11" s="295"/>
      <c r="I11" s="295"/>
      <c r="J11" s="4" t="s">
        <v>5</v>
      </c>
      <c r="K11" s="12">
        <v>72</v>
      </c>
      <c r="L11" s="12">
        <f>$K$11*1.2</f>
        <v>86.399999999999991</v>
      </c>
      <c r="M11"/>
    </row>
    <row r="12" spans="2:13" x14ac:dyDescent="0.2">
      <c r="B12" s="9" t="s">
        <v>363</v>
      </c>
      <c r="C12" s="114"/>
      <c r="D12" s="4">
        <f>D11+1</f>
        <v>2</v>
      </c>
      <c r="E12" s="295" t="s">
        <v>360</v>
      </c>
      <c r="F12" s="295"/>
      <c r="G12" s="295"/>
      <c r="H12" s="295"/>
      <c r="I12" s="295"/>
      <c r="J12" s="4" t="s">
        <v>5</v>
      </c>
      <c r="K12" s="12">
        <v>76</v>
      </c>
      <c r="L12" s="12">
        <f>$K$12*1.2</f>
        <v>91.2</v>
      </c>
      <c r="M12"/>
    </row>
    <row r="13" spans="2:13" x14ac:dyDescent="0.2">
      <c r="B13" s="9" t="s">
        <v>364</v>
      </c>
      <c r="C13" s="114"/>
      <c r="D13" s="4">
        <f t="shared" ref="D13:D22" si="0">D12+1</f>
        <v>3</v>
      </c>
      <c r="E13" s="295" t="s">
        <v>365</v>
      </c>
      <c r="F13" s="295"/>
      <c r="G13" s="295"/>
      <c r="H13" s="295"/>
      <c r="I13" s="295"/>
      <c r="J13" s="4" t="s">
        <v>5</v>
      </c>
      <c r="K13" s="12">
        <v>122</v>
      </c>
      <c r="L13" s="12">
        <f>K13*1.2</f>
        <v>146.4</v>
      </c>
      <c r="M13"/>
    </row>
    <row r="14" spans="2:13" x14ac:dyDescent="0.2">
      <c r="B14" s="9" t="s">
        <v>392</v>
      </c>
      <c r="C14" s="114"/>
      <c r="D14" s="4">
        <f t="shared" si="0"/>
        <v>4</v>
      </c>
      <c r="E14" s="295" t="s">
        <v>69</v>
      </c>
      <c r="F14" s="295"/>
      <c r="G14" s="295"/>
      <c r="H14" s="295"/>
      <c r="I14" s="295"/>
      <c r="J14" s="4" t="s">
        <v>5</v>
      </c>
      <c r="K14" s="12">
        <v>147</v>
      </c>
      <c r="L14" s="12">
        <f>K14*1.2</f>
        <v>176.4</v>
      </c>
      <c r="M14"/>
    </row>
    <row r="15" spans="2:13" x14ac:dyDescent="0.2">
      <c r="B15" s="9" t="s">
        <v>195</v>
      </c>
      <c r="C15" s="114"/>
      <c r="D15" s="4">
        <f t="shared" si="0"/>
        <v>5</v>
      </c>
      <c r="E15" s="295" t="s">
        <v>726</v>
      </c>
      <c r="F15" s="295"/>
      <c r="G15" s="295"/>
      <c r="H15" s="295"/>
      <c r="I15" s="295"/>
      <c r="J15" s="4" t="s">
        <v>5</v>
      </c>
      <c r="K15" s="12">
        <v>81</v>
      </c>
      <c r="L15" s="12">
        <f t="shared" ref="L15:L80" si="1">K15*1.2</f>
        <v>97.2</v>
      </c>
      <c r="M15"/>
    </row>
    <row r="16" spans="2:13" x14ac:dyDescent="0.2">
      <c r="B16" s="9" t="s">
        <v>197</v>
      </c>
      <c r="C16" s="114"/>
      <c r="D16" s="4">
        <v>6</v>
      </c>
      <c r="E16" s="295" t="s">
        <v>7</v>
      </c>
      <c r="F16" s="295"/>
      <c r="G16" s="295"/>
      <c r="H16" s="295"/>
      <c r="I16" s="295"/>
      <c r="J16" s="4" t="s">
        <v>5</v>
      </c>
      <c r="K16" s="12">
        <v>64</v>
      </c>
      <c r="L16" s="12">
        <f t="shared" si="1"/>
        <v>76.8</v>
      </c>
      <c r="M16"/>
    </row>
    <row r="17" spans="2:13" x14ac:dyDescent="0.2">
      <c r="B17" s="9" t="s">
        <v>196</v>
      </c>
      <c r="C17" s="114"/>
      <c r="D17" s="4">
        <v>7</v>
      </c>
      <c r="E17" s="295" t="s">
        <v>8</v>
      </c>
      <c r="F17" s="295"/>
      <c r="G17" s="295"/>
      <c r="H17" s="295"/>
      <c r="I17" s="295"/>
      <c r="J17" s="4" t="s">
        <v>5</v>
      </c>
      <c r="K17" s="12">
        <v>118</v>
      </c>
      <c r="L17" s="12">
        <f t="shared" si="1"/>
        <v>141.6</v>
      </c>
      <c r="M17"/>
    </row>
    <row r="18" spans="2:13" x14ac:dyDescent="0.2">
      <c r="B18" s="9" t="s">
        <v>198</v>
      </c>
      <c r="C18" s="114"/>
      <c r="D18" s="4">
        <f t="shared" si="0"/>
        <v>8</v>
      </c>
      <c r="E18" s="295" t="s">
        <v>9</v>
      </c>
      <c r="F18" s="295"/>
      <c r="G18" s="295"/>
      <c r="H18" s="295"/>
      <c r="I18" s="295"/>
      <c r="J18" s="4" t="s">
        <v>5</v>
      </c>
      <c r="K18" s="12">
        <v>142</v>
      </c>
      <c r="L18" s="12">
        <f t="shared" si="1"/>
        <v>170.4</v>
      </c>
      <c r="M18"/>
    </row>
    <row r="19" spans="2:13" x14ac:dyDescent="0.2">
      <c r="B19" s="9" t="s">
        <v>200</v>
      </c>
      <c r="C19" s="114"/>
      <c r="D19" s="4">
        <v>9</v>
      </c>
      <c r="E19" s="295" t="s">
        <v>11</v>
      </c>
      <c r="F19" s="295"/>
      <c r="G19" s="295"/>
      <c r="H19" s="295"/>
      <c r="I19" s="295"/>
      <c r="J19" s="4" t="s">
        <v>5</v>
      </c>
      <c r="K19" s="12">
        <v>132</v>
      </c>
      <c r="L19" s="12">
        <f t="shared" si="1"/>
        <v>158.4</v>
      </c>
      <c r="M19"/>
    </row>
    <row r="20" spans="2:13" x14ac:dyDescent="0.2">
      <c r="B20" s="9" t="s">
        <v>201</v>
      </c>
      <c r="C20" s="114"/>
      <c r="D20" s="4">
        <f t="shared" si="0"/>
        <v>10</v>
      </c>
      <c r="E20" s="295" t="s">
        <v>12</v>
      </c>
      <c r="F20" s="295"/>
      <c r="G20" s="295"/>
      <c r="H20" s="295"/>
      <c r="I20" s="295"/>
      <c r="J20" s="4" t="s">
        <v>5</v>
      </c>
      <c r="K20" s="12">
        <v>162</v>
      </c>
      <c r="L20" s="12">
        <f t="shared" si="1"/>
        <v>194.4</v>
      </c>
      <c r="M20"/>
    </row>
    <row r="21" spans="2:13" x14ac:dyDescent="0.2">
      <c r="B21" s="9" t="s">
        <v>202</v>
      </c>
      <c r="C21" s="114"/>
      <c r="D21" s="4">
        <f t="shared" si="0"/>
        <v>11</v>
      </c>
      <c r="E21" s="295" t="s">
        <v>727</v>
      </c>
      <c r="F21" s="295"/>
      <c r="G21" s="295"/>
      <c r="H21" s="295"/>
      <c r="I21" s="295"/>
      <c r="J21" s="4" t="s">
        <v>5</v>
      </c>
      <c r="K21" s="12">
        <v>88</v>
      </c>
      <c r="L21" s="12">
        <f t="shared" si="1"/>
        <v>105.6</v>
      </c>
      <c r="M21"/>
    </row>
    <row r="22" spans="2:13" x14ac:dyDescent="0.2">
      <c r="B22" s="9" t="s">
        <v>203</v>
      </c>
      <c r="C22" s="114"/>
      <c r="D22" s="4">
        <f t="shared" si="0"/>
        <v>12</v>
      </c>
      <c r="E22" s="295" t="s">
        <v>14</v>
      </c>
      <c r="F22" s="295"/>
      <c r="G22" s="295"/>
      <c r="H22" s="295"/>
      <c r="I22" s="295"/>
      <c r="J22" s="4" t="s">
        <v>5</v>
      </c>
      <c r="K22" s="12">
        <v>142</v>
      </c>
      <c r="L22" s="12">
        <f t="shared" si="1"/>
        <v>170.4</v>
      </c>
      <c r="M22"/>
    </row>
    <row r="23" spans="2:13" x14ac:dyDescent="0.2">
      <c r="B23" s="9" t="s">
        <v>204</v>
      </c>
      <c r="C23" s="114"/>
      <c r="D23" s="4">
        <v>13</v>
      </c>
      <c r="E23" s="295" t="s">
        <v>728</v>
      </c>
      <c r="F23" s="295"/>
      <c r="G23" s="295"/>
      <c r="H23" s="295"/>
      <c r="I23" s="295"/>
      <c r="J23" s="4" t="s">
        <v>5</v>
      </c>
      <c r="K23" s="12">
        <v>28</v>
      </c>
      <c r="L23" s="12">
        <f t="shared" si="1"/>
        <v>33.6</v>
      </c>
      <c r="M23"/>
    </row>
    <row r="24" spans="2:13" ht="12.75" customHeight="1" x14ac:dyDescent="0.2">
      <c r="C24" s="114"/>
      <c r="D24" s="8"/>
      <c r="E24" s="277" t="s">
        <v>827</v>
      </c>
      <c r="F24" s="277"/>
      <c r="G24" s="277"/>
      <c r="H24" s="277"/>
      <c r="I24" s="277"/>
      <c r="J24" s="8"/>
      <c r="K24" s="8"/>
      <c r="L24" s="140"/>
      <c r="M24"/>
    </row>
    <row r="25" spans="2:13" ht="12.75" customHeight="1" x14ac:dyDescent="0.2">
      <c r="C25" s="114"/>
      <c r="D25" s="2">
        <v>1</v>
      </c>
      <c r="E25" s="291" t="s">
        <v>851</v>
      </c>
      <c r="F25" s="292"/>
      <c r="G25" s="292"/>
      <c r="H25" s="292"/>
      <c r="I25" s="293"/>
      <c r="J25" s="2" t="s">
        <v>18</v>
      </c>
      <c r="K25" s="134">
        <v>225</v>
      </c>
      <c r="L25" s="12">
        <f t="shared" si="1"/>
        <v>270</v>
      </c>
      <c r="M25"/>
    </row>
    <row r="26" spans="2:13" ht="12.75" customHeight="1" x14ac:dyDescent="0.2">
      <c r="C26" s="114"/>
      <c r="D26" s="2">
        <v>2</v>
      </c>
      <c r="E26" s="291" t="s">
        <v>861</v>
      </c>
      <c r="F26" s="292"/>
      <c r="G26" s="292"/>
      <c r="H26" s="292"/>
      <c r="I26" s="293"/>
      <c r="J26" s="2" t="s">
        <v>18</v>
      </c>
      <c r="K26" s="134">
        <v>484</v>
      </c>
      <c r="L26" s="12">
        <f t="shared" ref="L26" si="2">K26*1.2</f>
        <v>580.79999999999995</v>
      </c>
      <c r="M26"/>
    </row>
    <row r="27" spans="2:13" ht="12.75" customHeight="1" x14ac:dyDescent="0.2">
      <c r="C27" s="114"/>
      <c r="D27" s="2">
        <v>3</v>
      </c>
      <c r="E27" s="291" t="s">
        <v>862</v>
      </c>
      <c r="F27" s="292"/>
      <c r="G27" s="292"/>
      <c r="H27" s="292"/>
      <c r="I27" s="293"/>
      <c r="J27" s="2" t="s">
        <v>18</v>
      </c>
      <c r="K27" s="134">
        <v>765</v>
      </c>
      <c r="L27" s="12">
        <f t="shared" ref="L27" si="3">K27*1.2</f>
        <v>918</v>
      </c>
      <c r="M27"/>
    </row>
    <row r="28" spans="2:13" ht="12.75" customHeight="1" x14ac:dyDescent="0.2">
      <c r="B28" s="9" t="s">
        <v>708</v>
      </c>
      <c r="C28" s="114"/>
      <c r="D28" s="2">
        <v>4</v>
      </c>
      <c r="E28" s="306" t="s">
        <v>742</v>
      </c>
      <c r="F28" s="307"/>
      <c r="G28" s="307"/>
      <c r="H28" s="307"/>
      <c r="I28" s="308"/>
      <c r="J28" s="6" t="s">
        <v>17</v>
      </c>
      <c r="K28" s="113">
        <v>8.5</v>
      </c>
      <c r="L28" s="12">
        <f t="shared" si="1"/>
        <v>10.199999999999999</v>
      </c>
      <c r="M28"/>
    </row>
    <row r="29" spans="2:13" ht="12.75" customHeight="1" x14ac:dyDescent="0.2">
      <c r="B29" s="9" t="s">
        <v>133</v>
      </c>
      <c r="C29" s="114"/>
      <c r="D29" s="2">
        <v>5</v>
      </c>
      <c r="E29" s="296" t="s">
        <v>743</v>
      </c>
      <c r="F29" s="296"/>
      <c r="G29" s="296"/>
      <c r="H29" s="296"/>
      <c r="I29" s="296"/>
      <c r="J29" s="2" t="s">
        <v>17</v>
      </c>
      <c r="K29" s="12">
        <v>9.3000000000000007</v>
      </c>
      <c r="L29" s="12">
        <f t="shared" si="1"/>
        <v>11.16</v>
      </c>
      <c r="M29"/>
    </row>
    <row r="30" spans="2:13" ht="13.5" customHeight="1" x14ac:dyDescent="0.2">
      <c r="B30" s="9" t="s">
        <v>242</v>
      </c>
      <c r="C30" s="114"/>
      <c r="D30" s="2">
        <v>6</v>
      </c>
      <c r="E30" s="285" t="s">
        <v>738</v>
      </c>
      <c r="F30" s="285"/>
      <c r="G30" s="285"/>
      <c r="H30" s="285"/>
      <c r="I30" s="285"/>
      <c r="J30" s="4" t="s">
        <v>17</v>
      </c>
      <c r="K30" s="12">
        <v>8.5</v>
      </c>
      <c r="L30" s="12">
        <f t="shared" si="1"/>
        <v>10.199999999999999</v>
      </c>
      <c r="M30"/>
    </row>
    <row r="31" spans="2:13" ht="13.5" customHeight="1" x14ac:dyDescent="0.2">
      <c r="B31" s="9" t="s">
        <v>137</v>
      </c>
      <c r="C31" s="114"/>
      <c r="D31" s="2">
        <v>7</v>
      </c>
      <c r="E31" s="285" t="s">
        <v>744</v>
      </c>
      <c r="F31" s="285"/>
      <c r="G31" s="285"/>
      <c r="H31" s="285"/>
      <c r="I31" s="285"/>
      <c r="J31" s="4" t="s">
        <v>17</v>
      </c>
      <c r="K31" s="12">
        <v>10.3</v>
      </c>
      <c r="L31" s="12">
        <f t="shared" si="1"/>
        <v>12.360000000000001</v>
      </c>
      <c r="M31"/>
    </row>
    <row r="32" spans="2:13" ht="13.5" customHeight="1" x14ac:dyDescent="0.2">
      <c r="B32" s="9" t="s">
        <v>136</v>
      </c>
      <c r="C32" s="114"/>
      <c r="D32" s="2">
        <v>8</v>
      </c>
      <c r="E32" s="285" t="s">
        <v>745</v>
      </c>
      <c r="F32" s="285"/>
      <c r="G32" s="285"/>
      <c r="H32" s="285"/>
      <c r="I32" s="285"/>
      <c r="J32" s="4" t="s">
        <v>17</v>
      </c>
      <c r="K32" s="12">
        <v>8.8000000000000007</v>
      </c>
      <c r="L32" s="12">
        <f t="shared" si="1"/>
        <v>10.56</v>
      </c>
      <c r="M32"/>
    </row>
    <row r="33" spans="2:13" ht="13.5" customHeight="1" x14ac:dyDescent="0.2">
      <c r="B33" s="9" t="s">
        <v>139</v>
      </c>
      <c r="C33" s="114"/>
      <c r="D33" s="2">
        <v>9</v>
      </c>
      <c r="E33" s="286" t="s">
        <v>746</v>
      </c>
      <c r="F33" s="286"/>
      <c r="G33" s="286"/>
      <c r="H33" s="286"/>
      <c r="I33" s="286"/>
      <c r="J33" s="2" t="s">
        <v>17</v>
      </c>
      <c r="K33" s="12">
        <v>10.6</v>
      </c>
      <c r="L33" s="12">
        <f t="shared" si="1"/>
        <v>12.719999999999999</v>
      </c>
      <c r="M33"/>
    </row>
    <row r="34" spans="2:13" ht="29.25" customHeight="1" x14ac:dyDescent="0.2">
      <c r="B34" s="9" t="s">
        <v>709</v>
      </c>
      <c r="C34" s="114"/>
      <c r="D34" s="2">
        <v>10</v>
      </c>
      <c r="E34" s="291" t="s">
        <v>747</v>
      </c>
      <c r="F34" s="292"/>
      <c r="G34" s="292"/>
      <c r="H34" s="292"/>
      <c r="I34" s="293"/>
      <c r="J34" s="2" t="s">
        <v>17</v>
      </c>
      <c r="K34" s="12">
        <v>13.7</v>
      </c>
      <c r="L34" s="12">
        <f t="shared" si="1"/>
        <v>16.439999999999998</v>
      </c>
      <c r="M34"/>
    </row>
    <row r="35" spans="2:13" ht="13.5" customHeight="1" x14ac:dyDescent="0.2">
      <c r="B35" s="11" t="s">
        <v>403</v>
      </c>
      <c r="C35" s="115"/>
      <c r="D35" s="2">
        <v>11</v>
      </c>
      <c r="E35" s="286" t="s">
        <v>739</v>
      </c>
      <c r="F35" s="286"/>
      <c r="G35" s="286"/>
      <c r="H35" s="286"/>
      <c r="I35" s="286"/>
      <c r="J35" s="2" t="s">
        <v>17</v>
      </c>
      <c r="K35" s="12">
        <v>15</v>
      </c>
      <c r="L35" s="12">
        <f t="shared" si="1"/>
        <v>18</v>
      </c>
      <c r="M35"/>
    </row>
    <row r="36" spans="2:13" ht="13.5" customHeight="1" x14ac:dyDescent="0.2">
      <c r="B36" s="9" t="s">
        <v>132</v>
      </c>
      <c r="C36" s="114"/>
      <c r="D36" s="2">
        <v>12</v>
      </c>
      <c r="E36" s="286" t="s">
        <v>751</v>
      </c>
      <c r="F36" s="286"/>
      <c r="G36" s="286"/>
      <c r="H36" s="286"/>
      <c r="I36" s="286"/>
      <c r="J36" s="2" t="s">
        <v>17</v>
      </c>
      <c r="K36" s="12">
        <v>17</v>
      </c>
      <c r="L36" s="12">
        <f t="shared" si="1"/>
        <v>20.399999999999999</v>
      </c>
      <c r="M36"/>
    </row>
    <row r="37" spans="2:13" ht="13.5" customHeight="1" x14ac:dyDescent="0.2">
      <c r="B37" s="9" t="s">
        <v>704</v>
      </c>
      <c r="C37" s="114"/>
      <c r="D37" s="2">
        <v>13</v>
      </c>
      <c r="E37" s="291" t="s">
        <v>752</v>
      </c>
      <c r="F37" s="292"/>
      <c r="G37" s="292"/>
      <c r="H37" s="292"/>
      <c r="I37" s="293"/>
      <c r="J37" s="2" t="s">
        <v>17</v>
      </c>
      <c r="K37" s="12">
        <v>38</v>
      </c>
      <c r="L37" s="12">
        <f t="shared" si="1"/>
        <v>45.6</v>
      </c>
      <c r="M37"/>
    </row>
    <row r="38" spans="2:13" ht="13.5" customHeight="1" x14ac:dyDescent="0.2">
      <c r="B38" s="9" t="s">
        <v>193</v>
      </c>
      <c r="C38" s="114"/>
      <c r="D38" s="2">
        <v>14</v>
      </c>
      <c r="E38" s="286" t="s">
        <v>740</v>
      </c>
      <c r="F38" s="286"/>
      <c r="G38" s="286"/>
      <c r="H38" s="286"/>
      <c r="I38" s="286"/>
      <c r="J38" s="2" t="s">
        <v>17</v>
      </c>
      <c r="K38" s="12">
        <v>31</v>
      </c>
      <c r="L38" s="12">
        <f t="shared" si="1"/>
        <v>37.199999999999996</v>
      </c>
      <c r="M38"/>
    </row>
    <row r="39" spans="2:13" ht="13.5" customHeight="1" x14ac:dyDescent="0.2">
      <c r="B39" s="9" t="s">
        <v>117</v>
      </c>
      <c r="C39" s="114"/>
      <c r="D39" s="2">
        <v>15</v>
      </c>
      <c r="E39" s="286" t="s">
        <v>755</v>
      </c>
      <c r="F39" s="286"/>
      <c r="G39" s="286"/>
      <c r="H39" s="286"/>
      <c r="I39" s="286"/>
      <c r="J39" s="2" t="s">
        <v>17</v>
      </c>
      <c r="K39" s="12">
        <v>16.5</v>
      </c>
      <c r="L39" s="12">
        <f t="shared" si="1"/>
        <v>19.8</v>
      </c>
      <c r="M39"/>
    </row>
    <row r="40" spans="2:13" ht="13.5" customHeight="1" x14ac:dyDescent="0.2">
      <c r="B40" s="9" t="s">
        <v>118</v>
      </c>
      <c r="C40" s="114"/>
      <c r="D40" s="2">
        <v>16</v>
      </c>
      <c r="E40" s="286" t="s">
        <v>756</v>
      </c>
      <c r="F40" s="286"/>
      <c r="G40" s="286"/>
      <c r="H40" s="286"/>
      <c r="I40" s="286"/>
      <c r="J40" s="2" t="s">
        <v>17</v>
      </c>
      <c r="K40" s="12">
        <v>11</v>
      </c>
      <c r="L40" s="12">
        <f t="shared" si="1"/>
        <v>13.2</v>
      </c>
      <c r="M40"/>
    </row>
    <row r="41" spans="2:13" ht="13.5" customHeight="1" x14ac:dyDescent="0.2">
      <c r="B41" s="9" t="s">
        <v>141</v>
      </c>
      <c r="C41" s="114"/>
      <c r="D41" s="2">
        <v>17</v>
      </c>
      <c r="E41" s="286" t="s">
        <v>757</v>
      </c>
      <c r="F41" s="286"/>
      <c r="G41" s="286"/>
      <c r="H41" s="286"/>
      <c r="I41" s="286"/>
      <c r="J41" s="2" t="s">
        <v>17</v>
      </c>
      <c r="K41" s="12">
        <v>24</v>
      </c>
      <c r="L41" s="12">
        <f t="shared" si="1"/>
        <v>28.799999999999997</v>
      </c>
      <c r="M41"/>
    </row>
    <row r="42" spans="2:13" ht="13.5" customHeight="1" x14ac:dyDescent="0.2">
      <c r="C42" s="114"/>
      <c r="D42" s="2">
        <v>18</v>
      </c>
      <c r="E42" s="291" t="s">
        <v>758</v>
      </c>
      <c r="F42" s="292"/>
      <c r="G42" s="292"/>
      <c r="H42" s="292"/>
      <c r="I42" s="293"/>
      <c r="J42" s="2" t="s">
        <v>17</v>
      </c>
      <c r="K42" s="12">
        <v>25</v>
      </c>
      <c r="L42" s="12">
        <f t="shared" si="1"/>
        <v>30</v>
      </c>
      <c r="M42"/>
    </row>
    <row r="43" spans="2:13" ht="13.5" customHeight="1" x14ac:dyDescent="0.2">
      <c r="B43" s="9" t="s">
        <v>142</v>
      </c>
      <c r="C43" s="114"/>
      <c r="D43" s="2">
        <v>19</v>
      </c>
      <c r="E43" s="286" t="s">
        <v>759</v>
      </c>
      <c r="F43" s="286"/>
      <c r="G43" s="286"/>
      <c r="H43" s="286"/>
      <c r="I43" s="286"/>
      <c r="J43" s="2" t="s">
        <v>17</v>
      </c>
      <c r="K43" s="12">
        <v>27.5</v>
      </c>
      <c r="L43" s="12">
        <f t="shared" si="1"/>
        <v>33</v>
      </c>
      <c r="M43"/>
    </row>
    <row r="44" spans="2:13" ht="13.5" customHeight="1" x14ac:dyDescent="0.2">
      <c r="B44" s="9" t="s">
        <v>370</v>
      </c>
      <c r="C44" s="114"/>
      <c r="D44" s="2">
        <v>20</v>
      </c>
      <c r="E44" s="291" t="s">
        <v>741</v>
      </c>
      <c r="F44" s="292"/>
      <c r="G44" s="292"/>
      <c r="H44" s="292"/>
      <c r="I44" s="293"/>
      <c r="J44" s="2" t="s">
        <v>17</v>
      </c>
      <c r="K44" s="12">
        <v>39.1</v>
      </c>
      <c r="L44" s="12">
        <f t="shared" si="1"/>
        <v>46.92</v>
      </c>
      <c r="M44"/>
    </row>
    <row r="45" spans="2:13" ht="13.5" customHeight="1" x14ac:dyDescent="0.2">
      <c r="B45" s="9" t="s">
        <v>143</v>
      </c>
      <c r="C45" s="114"/>
      <c r="D45" s="2">
        <v>21</v>
      </c>
      <c r="E45" s="304" t="s">
        <v>760</v>
      </c>
      <c r="F45" s="304"/>
      <c r="G45" s="304"/>
      <c r="H45" s="304"/>
      <c r="I45" s="304"/>
      <c r="J45" s="5" t="s">
        <v>17</v>
      </c>
      <c r="K45" s="12">
        <v>38</v>
      </c>
      <c r="L45" s="12">
        <f t="shared" si="1"/>
        <v>45.6</v>
      </c>
      <c r="M45"/>
    </row>
    <row r="46" spans="2:13" ht="12.75" customHeight="1" x14ac:dyDescent="0.2">
      <c r="B46" s="9" t="s">
        <v>87</v>
      </c>
      <c r="C46" s="114"/>
      <c r="D46" s="2">
        <v>22</v>
      </c>
      <c r="E46" s="286" t="s">
        <v>762</v>
      </c>
      <c r="F46" s="286"/>
      <c r="G46" s="286"/>
      <c r="H46" s="286"/>
      <c r="I46" s="286"/>
      <c r="J46" s="3" t="s">
        <v>17</v>
      </c>
      <c r="K46" s="12">
        <v>38.5</v>
      </c>
      <c r="L46" s="12">
        <f t="shared" si="1"/>
        <v>46.199999999999996</v>
      </c>
      <c r="M46"/>
    </row>
    <row r="47" spans="2:13" ht="12.75" customHeight="1" x14ac:dyDescent="0.2">
      <c r="B47" s="9" t="s">
        <v>713</v>
      </c>
      <c r="C47" s="114"/>
      <c r="D47" s="2">
        <v>23</v>
      </c>
      <c r="E47" s="291" t="s">
        <v>764</v>
      </c>
      <c r="F47" s="292"/>
      <c r="G47" s="292"/>
      <c r="H47" s="292"/>
      <c r="I47" s="293"/>
      <c r="J47" s="3" t="s">
        <v>17</v>
      </c>
      <c r="K47" s="12">
        <v>47</v>
      </c>
      <c r="L47" s="12">
        <f t="shared" si="1"/>
        <v>56.4</v>
      </c>
      <c r="M47"/>
    </row>
    <row r="48" spans="2:13" ht="12.75" customHeight="1" x14ac:dyDescent="0.2">
      <c r="B48" s="9" t="s">
        <v>705</v>
      </c>
      <c r="C48" s="114"/>
      <c r="D48" s="2">
        <v>24</v>
      </c>
      <c r="E48" s="291" t="s">
        <v>765</v>
      </c>
      <c r="F48" s="292"/>
      <c r="G48" s="292"/>
      <c r="H48" s="292"/>
      <c r="I48" s="293"/>
      <c r="J48" s="3" t="s">
        <v>17</v>
      </c>
      <c r="K48" s="12">
        <v>38.5</v>
      </c>
      <c r="L48" s="12">
        <f t="shared" si="1"/>
        <v>46.199999999999996</v>
      </c>
      <c r="M48"/>
    </row>
    <row r="49" spans="2:13" ht="12.75" customHeight="1" x14ac:dyDescent="0.2">
      <c r="B49" s="9" t="s">
        <v>88</v>
      </c>
      <c r="C49" s="114"/>
      <c r="D49" s="2">
        <v>25</v>
      </c>
      <c r="E49" s="286" t="s">
        <v>766</v>
      </c>
      <c r="F49" s="286"/>
      <c r="G49" s="286"/>
      <c r="H49" s="286"/>
      <c r="I49" s="286"/>
      <c r="J49" s="3" t="s">
        <v>17</v>
      </c>
      <c r="K49" s="12">
        <v>43</v>
      </c>
      <c r="L49" s="12">
        <f t="shared" si="1"/>
        <v>51.6</v>
      </c>
      <c r="M49"/>
    </row>
    <row r="50" spans="2:13" ht="12.75" customHeight="1" x14ac:dyDescent="0.2">
      <c r="B50" s="9" t="s">
        <v>94</v>
      </c>
      <c r="C50" s="114"/>
      <c r="D50" s="2">
        <v>26</v>
      </c>
      <c r="E50" s="294" t="s">
        <v>767</v>
      </c>
      <c r="F50" s="294"/>
      <c r="G50" s="294"/>
      <c r="H50" s="294"/>
      <c r="I50" s="294"/>
      <c r="J50" s="2" t="s">
        <v>17</v>
      </c>
      <c r="K50" s="12">
        <v>40</v>
      </c>
      <c r="L50" s="12">
        <f t="shared" si="1"/>
        <v>48</v>
      </c>
      <c r="M50"/>
    </row>
    <row r="51" spans="2:13" ht="12.75" customHeight="1" x14ac:dyDescent="0.2">
      <c r="B51" s="9" t="s">
        <v>703</v>
      </c>
      <c r="C51" s="114"/>
      <c r="D51" s="2">
        <v>27</v>
      </c>
      <c r="E51" s="285" t="s">
        <v>768</v>
      </c>
      <c r="F51" s="285"/>
      <c r="G51" s="285"/>
      <c r="H51" s="285"/>
      <c r="I51" s="285"/>
      <c r="J51" s="2" t="s">
        <v>17</v>
      </c>
      <c r="K51" s="12">
        <v>68</v>
      </c>
      <c r="L51" s="12">
        <f t="shared" si="1"/>
        <v>81.599999999999994</v>
      </c>
      <c r="M51"/>
    </row>
    <row r="52" spans="2:13" ht="12.75" customHeight="1" x14ac:dyDescent="0.2">
      <c r="B52" s="9" t="s">
        <v>127</v>
      </c>
      <c r="C52" s="114"/>
      <c r="D52" s="2">
        <v>28</v>
      </c>
      <c r="E52" s="286" t="s">
        <v>770</v>
      </c>
      <c r="F52" s="286"/>
      <c r="G52" s="286"/>
      <c r="H52" s="286"/>
      <c r="I52" s="286"/>
      <c r="J52" s="2" t="s">
        <v>17</v>
      </c>
      <c r="K52" s="12">
        <v>26</v>
      </c>
      <c r="L52" s="12">
        <f t="shared" si="1"/>
        <v>31.2</v>
      </c>
      <c r="M52"/>
    </row>
    <row r="53" spans="2:13" ht="12.75" customHeight="1" x14ac:dyDescent="0.2">
      <c r="B53" s="9" t="s">
        <v>126</v>
      </c>
      <c r="C53" s="114"/>
      <c r="D53" s="2">
        <v>29</v>
      </c>
      <c r="E53" s="286" t="s">
        <v>771</v>
      </c>
      <c r="F53" s="286"/>
      <c r="G53" s="286"/>
      <c r="H53" s="286"/>
      <c r="I53" s="286"/>
      <c r="J53" s="2" t="s">
        <v>17</v>
      </c>
      <c r="K53" s="12">
        <v>38</v>
      </c>
      <c r="L53" s="12">
        <f t="shared" si="1"/>
        <v>45.6</v>
      </c>
      <c r="M53"/>
    </row>
    <row r="54" spans="2:13" ht="12.75" customHeight="1" x14ac:dyDescent="0.2">
      <c r="B54" s="9" t="s">
        <v>700</v>
      </c>
      <c r="C54" s="114"/>
      <c r="D54" s="2">
        <v>30</v>
      </c>
      <c r="E54" s="286" t="s">
        <v>772</v>
      </c>
      <c r="F54" s="286"/>
      <c r="G54" s="286"/>
      <c r="H54" s="286"/>
      <c r="I54" s="286"/>
      <c r="J54" s="2" t="s">
        <v>17</v>
      </c>
      <c r="K54" s="12">
        <v>29</v>
      </c>
      <c r="L54" s="12">
        <f t="shared" si="1"/>
        <v>34.799999999999997</v>
      </c>
      <c r="M54"/>
    </row>
    <row r="55" spans="2:13" ht="12.75" customHeight="1" x14ac:dyDescent="0.2">
      <c r="B55" s="9" t="s">
        <v>128</v>
      </c>
      <c r="C55" s="114"/>
      <c r="D55" s="2">
        <v>31</v>
      </c>
      <c r="E55" s="286" t="s">
        <v>221</v>
      </c>
      <c r="F55" s="286"/>
      <c r="G55" s="286"/>
      <c r="H55" s="286"/>
      <c r="I55" s="286"/>
      <c r="J55" s="2" t="s">
        <v>17</v>
      </c>
      <c r="K55" s="12">
        <v>60</v>
      </c>
      <c r="L55" s="12">
        <f t="shared" si="1"/>
        <v>72</v>
      </c>
      <c r="M55"/>
    </row>
    <row r="56" spans="2:13" ht="12.75" customHeight="1" x14ac:dyDescent="0.2">
      <c r="B56" s="9" t="s">
        <v>129</v>
      </c>
      <c r="C56" s="114"/>
      <c r="D56" s="2">
        <v>32</v>
      </c>
      <c r="E56" s="286" t="s">
        <v>774</v>
      </c>
      <c r="F56" s="286"/>
      <c r="G56" s="286"/>
      <c r="H56" s="286"/>
      <c r="I56" s="286"/>
      <c r="J56" s="2" t="s">
        <v>17</v>
      </c>
      <c r="K56" s="12">
        <v>131</v>
      </c>
      <c r="L56" s="12">
        <f t="shared" si="1"/>
        <v>157.19999999999999</v>
      </c>
      <c r="M56"/>
    </row>
    <row r="57" spans="2:13" ht="12.75" customHeight="1" x14ac:dyDescent="0.2">
      <c r="B57" s="9" t="s">
        <v>130</v>
      </c>
      <c r="C57" s="114"/>
      <c r="D57" s="2">
        <v>33</v>
      </c>
      <c r="E57" s="286" t="s">
        <v>355</v>
      </c>
      <c r="F57" s="286"/>
      <c r="G57" s="286"/>
      <c r="H57" s="286"/>
      <c r="I57" s="286"/>
      <c r="J57" s="2" t="s">
        <v>17</v>
      </c>
      <c r="K57" s="12">
        <v>39</v>
      </c>
      <c r="L57" s="12">
        <f t="shared" si="1"/>
        <v>46.8</v>
      </c>
      <c r="M57"/>
    </row>
    <row r="58" spans="2:13" ht="12.75" customHeight="1" x14ac:dyDescent="0.2">
      <c r="B58" s="9" t="s">
        <v>131</v>
      </c>
      <c r="C58" s="114"/>
      <c r="D58" s="2">
        <v>34</v>
      </c>
      <c r="E58" s="286" t="s">
        <v>775</v>
      </c>
      <c r="F58" s="286"/>
      <c r="G58" s="286"/>
      <c r="H58" s="286"/>
      <c r="I58" s="286"/>
      <c r="J58" s="2" t="s">
        <v>17</v>
      </c>
      <c r="K58" s="12">
        <v>67</v>
      </c>
      <c r="L58" s="12">
        <f t="shared" si="1"/>
        <v>80.399999999999991</v>
      </c>
      <c r="M58"/>
    </row>
    <row r="59" spans="2:13" ht="12" customHeight="1" x14ac:dyDescent="0.2">
      <c r="B59" s="9" t="s">
        <v>90</v>
      </c>
      <c r="C59" s="114"/>
      <c r="D59" s="2">
        <v>35</v>
      </c>
      <c r="E59" s="286" t="s">
        <v>777</v>
      </c>
      <c r="F59" s="286"/>
      <c r="G59" s="286"/>
      <c r="H59" s="286"/>
      <c r="I59" s="286"/>
      <c r="J59" s="2" t="s">
        <v>17</v>
      </c>
      <c r="K59" s="12">
        <v>61</v>
      </c>
      <c r="L59" s="12">
        <f t="shared" si="1"/>
        <v>73.2</v>
      </c>
      <c r="M59"/>
    </row>
    <row r="60" spans="2:13" ht="12.75" customHeight="1" x14ac:dyDescent="0.2">
      <c r="B60" s="9" t="s">
        <v>89</v>
      </c>
      <c r="C60" s="114"/>
      <c r="D60" s="2">
        <v>36</v>
      </c>
      <c r="E60" s="286" t="s">
        <v>778</v>
      </c>
      <c r="F60" s="286"/>
      <c r="G60" s="286"/>
      <c r="H60" s="286"/>
      <c r="I60" s="286"/>
      <c r="J60" s="2" t="s">
        <v>17</v>
      </c>
      <c r="K60" s="12">
        <v>60</v>
      </c>
      <c r="L60" s="12">
        <f t="shared" si="1"/>
        <v>72</v>
      </c>
      <c r="M60"/>
    </row>
    <row r="61" spans="2:13" ht="12.75" customHeight="1" x14ac:dyDescent="0.2">
      <c r="B61" s="9" t="s">
        <v>710</v>
      </c>
      <c r="C61" s="114"/>
      <c r="D61" s="2">
        <v>37</v>
      </c>
      <c r="E61" s="291" t="s">
        <v>779</v>
      </c>
      <c r="F61" s="292"/>
      <c r="G61" s="292"/>
      <c r="H61" s="292"/>
      <c r="I61" s="293"/>
      <c r="J61" s="2" t="s">
        <v>17</v>
      </c>
      <c r="K61" s="12">
        <v>50</v>
      </c>
      <c r="L61" s="12">
        <f t="shared" si="1"/>
        <v>60</v>
      </c>
      <c r="M61"/>
    </row>
    <row r="62" spans="2:13" ht="12.75" customHeight="1" x14ac:dyDescent="0.2">
      <c r="B62" s="9" t="s">
        <v>92</v>
      </c>
      <c r="C62" s="114"/>
      <c r="D62" s="2">
        <v>38</v>
      </c>
      <c r="E62" s="286" t="s">
        <v>780</v>
      </c>
      <c r="F62" s="286"/>
      <c r="G62" s="286"/>
      <c r="H62" s="286"/>
      <c r="I62" s="286"/>
      <c r="J62" s="2" t="s">
        <v>17</v>
      </c>
      <c r="K62" s="12">
        <v>53</v>
      </c>
      <c r="L62" s="12">
        <f t="shared" si="1"/>
        <v>63.599999999999994</v>
      </c>
      <c r="M62"/>
    </row>
    <row r="63" spans="2:13" ht="12.75" customHeight="1" x14ac:dyDescent="0.2">
      <c r="B63" s="9" t="s">
        <v>91</v>
      </c>
      <c r="C63" s="114"/>
      <c r="D63" s="2">
        <v>39</v>
      </c>
      <c r="E63" s="295" t="s">
        <v>781</v>
      </c>
      <c r="F63" s="295"/>
      <c r="G63" s="295"/>
      <c r="H63" s="295"/>
      <c r="I63" s="295"/>
      <c r="J63" s="2" t="s">
        <v>17</v>
      </c>
      <c r="K63" s="12">
        <v>50</v>
      </c>
      <c r="L63" s="12">
        <f t="shared" si="1"/>
        <v>60</v>
      </c>
      <c r="M63"/>
    </row>
    <row r="64" spans="2:13" ht="12.75" customHeight="1" x14ac:dyDescent="0.2">
      <c r="B64" s="9" t="s">
        <v>187</v>
      </c>
      <c r="C64" s="114"/>
      <c r="D64" s="2">
        <v>40</v>
      </c>
      <c r="E64" s="295" t="s">
        <v>782</v>
      </c>
      <c r="F64" s="295"/>
      <c r="G64" s="295"/>
      <c r="H64" s="295"/>
      <c r="I64" s="295"/>
      <c r="J64" s="2" t="s">
        <v>17</v>
      </c>
      <c r="K64" s="12">
        <v>27</v>
      </c>
      <c r="L64" s="12">
        <f t="shared" si="1"/>
        <v>32.4</v>
      </c>
      <c r="M64"/>
    </row>
    <row r="65" spans="2:13" ht="12.75" customHeight="1" x14ac:dyDescent="0.2">
      <c r="B65" s="9" t="s">
        <v>93</v>
      </c>
      <c r="C65" s="114"/>
      <c r="D65" s="2">
        <v>41</v>
      </c>
      <c r="E65" s="285" t="s">
        <v>783</v>
      </c>
      <c r="F65" s="285"/>
      <c r="G65" s="285"/>
      <c r="H65" s="285"/>
      <c r="I65" s="285"/>
      <c r="J65" s="2" t="s">
        <v>17</v>
      </c>
      <c r="K65" s="12">
        <v>31</v>
      </c>
      <c r="L65" s="12">
        <f t="shared" si="1"/>
        <v>37.199999999999996</v>
      </c>
      <c r="M65"/>
    </row>
    <row r="66" spans="2:13" ht="12.75" customHeight="1" x14ac:dyDescent="0.2">
      <c r="B66" s="9" t="s">
        <v>96</v>
      </c>
      <c r="C66" s="114"/>
      <c r="D66" s="2">
        <v>42</v>
      </c>
      <c r="E66" s="295" t="s">
        <v>784</v>
      </c>
      <c r="F66" s="295"/>
      <c r="G66" s="295"/>
      <c r="H66" s="295"/>
      <c r="I66" s="295"/>
      <c r="J66" s="4" t="s">
        <v>17</v>
      </c>
      <c r="K66" s="12">
        <v>172</v>
      </c>
      <c r="L66" s="12">
        <f t="shared" si="1"/>
        <v>206.4</v>
      </c>
      <c r="M66"/>
    </row>
    <row r="67" spans="2:13" ht="12.75" customHeight="1" x14ac:dyDescent="0.2">
      <c r="B67" s="9" t="s">
        <v>663</v>
      </c>
      <c r="C67" s="114"/>
      <c r="D67" s="2">
        <v>43</v>
      </c>
      <c r="E67" s="286" t="s">
        <v>785</v>
      </c>
      <c r="F67" s="286"/>
      <c r="G67" s="286"/>
      <c r="H67" s="286"/>
      <c r="I67" s="286"/>
      <c r="J67" s="2" t="s">
        <v>17</v>
      </c>
      <c r="K67" s="12">
        <v>100</v>
      </c>
      <c r="L67" s="12">
        <f t="shared" si="1"/>
        <v>120</v>
      </c>
      <c r="M67"/>
    </row>
    <row r="68" spans="2:13" ht="12.75" customHeight="1" x14ac:dyDescent="0.2">
      <c r="B68" s="9" t="s">
        <v>712</v>
      </c>
      <c r="C68" s="114"/>
      <c r="D68" s="2">
        <v>44</v>
      </c>
      <c r="E68" s="291" t="s">
        <v>786</v>
      </c>
      <c r="F68" s="292"/>
      <c r="G68" s="292"/>
      <c r="H68" s="292"/>
      <c r="I68" s="293"/>
      <c r="J68" s="2" t="s">
        <v>17</v>
      </c>
      <c r="K68" s="12">
        <v>80</v>
      </c>
      <c r="L68" s="12">
        <f t="shared" si="1"/>
        <v>96</v>
      </c>
      <c r="M68"/>
    </row>
    <row r="69" spans="2:13" ht="12.75" customHeight="1" x14ac:dyDescent="0.2">
      <c r="B69" s="9" t="s">
        <v>664</v>
      </c>
      <c r="C69" s="114"/>
      <c r="D69" s="2">
        <v>45</v>
      </c>
      <c r="E69" s="291" t="s">
        <v>787</v>
      </c>
      <c r="F69" s="292"/>
      <c r="G69" s="292"/>
      <c r="H69" s="292"/>
      <c r="I69" s="293"/>
      <c r="J69" s="2" t="s">
        <v>17</v>
      </c>
      <c r="K69" s="12">
        <v>91</v>
      </c>
      <c r="L69" s="12">
        <f t="shared" si="1"/>
        <v>109.2</v>
      </c>
      <c r="M69"/>
    </row>
    <row r="70" spans="2:13" ht="12.75" customHeight="1" x14ac:dyDescent="0.2">
      <c r="B70" s="9" t="s">
        <v>98</v>
      </c>
      <c r="C70" s="114"/>
      <c r="D70" s="2">
        <v>46</v>
      </c>
      <c r="E70" s="286" t="s">
        <v>788</v>
      </c>
      <c r="F70" s="286"/>
      <c r="G70" s="286"/>
      <c r="H70" s="286"/>
      <c r="I70" s="286"/>
      <c r="J70" s="2" t="s">
        <v>17</v>
      </c>
      <c r="K70" s="12"/>
      <c r="L70" s="12">
        <f t="shared" si="1"/>
        <v>0</v>
      </c>
      <c r="M70"/>
    </row>
    <row r="71" spans="2:13" ht="12.75" customHeight="1" x14ac:dyDescent="0.2">
      <c r="B71" s="9" t="s">
        <v>714</v>
      </c>
      <c r="C71" s="114"/>
      <c r="D71" s="2">
        <v>47</v>
      </c>
      <c r="E71" s="291" t="s">
        <v>789</v>
      </c>
      <c r="F71" s="292"/>
      <c r="G71" s="292"/>
      <c r="H71" s="292"/>
      <c r="I71" s="293"/>
      <c r="J71" s="2" t="s">
        <v>17</v>
      </c>
      <c r="K71" s="12">
        <v>172</v>
      </c>
      <c r="L71" s="12">
        <f t="shared" si="1"/>
        <v>206.4</v>
      </c>
      <c r="M71"/>
    </row>
    <row r="72" spans="2:13" ht="12.75" customHeight="1" x14ac:dyDescent="0.2">
      <c r="B72" s="9" t="s">
        <v>100</v>
      </c>
      <c r="C72" s="114"/>
      <c r="D72" s="2">
        <v>48</v>
      </c>
      <c r="E72" s="285" t="s">
        <v>790</v>
      </c>
      <c r="F72" s="285"/>
      <c r="G72" s="285"/>
      <c r="H72" s="285"/>
      <c r="I72" s="285"/>
      <c r="J72" s="4" t="s">
        <v>17</v>
      </c>
      <c r="K72" s="12">
        <v>147</v>
      </c>
      <c r="L72" s="12">
        <f t="shared" si="1"/>
        <v>176.4</v>
      </c>
      <c r="M72"/>
    </row>
    <row r="73" spans="2:13" ht="12.75" customHeight="1" x14ac:dyDescent="0.2">
      <c r="B73" s="9" t="s">
        <v>706</v>
      </c>
      <c r="C73" s="114"/>
      <c r="D73" s="2">
        <v>49</v>
      </c>
      <c r="E73" s="287" t="s">
        <v>791</v>
      </c>
      <c r="F73" s="288"/>
      <c r="G73" s="288"/>
      <c r="H73" s="288"/>
      <c r="I73" s="289"/>
      <c r="J73" s="4" t="s">
        <v>17</v>
      </c>
      <c r="K73" s="12">
        <v>176</v>
      </c>
      <c r="L73" s="12">
        <f t="shared" si="1"/>
        <v>211.2</v>
      </c>
      <c r="M73"/>
    </row>
    <row r="74" spans="2:13" ht="12.75" customHeight="1" x14ac:dyDescent="0.2">
      <c r="B74" s="9" t="s">
        <v>101</v>
      </c>
      <c r="C74" s="114"/>
      <c r="D74" s="2">
        <v>50</v>
      </c>
      <c r="E74" s="285" t="s">
        <v>792</v>
      </c>
      <c r="F74" s="285"/>
      <c r="G74" s="285"/>
      <c r="H74" s="285"/>
      <c r="I74" s="285"/>
      <c r="J74" s="4" t="s">
        <v>17</v>
      </c>
      <c r="K74" s="12">
        <v>185</v>
      </c>
      <c r="L74" s="12">
        <f t="shared" si="1"/>
        <v>222</v>
      </c>
      <c r="M74"/>
    </row>
    <row r="75" spans="2:13" ht="12.75" customHeight="1" x14ac:dyDescent="0.2">
      <c r="B75" s="9" t="s">
        <v>707</v>
      </c>
      <c r="C75" s="114"/>
      <c r="D75" s="2">
        <v>51</v>
      </c>
      <c r="E75" s="287" t="s">
        <v>793</v>
      </c>
      <c r="F75" s="288"/>
      <c r="G75" s="288"/>
      <c r="H75" s="288"/>
      <c r="I75" s="289"/>
      <c r="J75" s="4" t="s">
        <v>17</v>
      </c>
      <c r="K75" s="12"/>
      <c r="L75" s="12">
        <f t="shared" si="1"/>
        <v>0</v>
      </c>
      <c r="M75"/>
    </row>
    <row r="76" spans="2:13" ht="12.75" customHeight="1" x14ac:dyDescent="0.2">
      <c r="B76" s="9" t="s">
        <v>102</v>
      </c>
      <c r="C76" s="114"/>
      <c r="D76" s="2">
        <v>52</v>
      </c>
      <c r="E76" s="285" t="s">
        <v>794</v>
      </c>
      <c r="F76" s="285"/>
      <c r="G76" s="285"/>
      <c r="H76" s="285"/>
      <c r="I76" s="285"/>
      <c r="J76" s="4" t="s">
        <v>17</v>
      </c>
      <c r="K76" s="12">
        <v>211</v>
      </c>
      <c r="L76" s="12">
        <f t="shared" si="1"/>
        <v>253.2</v>
      </c>
      <c r="M76"/>
    </row>
    <row r="77" spans="2:13" ht="12.75" customHeight="1" x14ac:dyDescent="0.2">
      <c r="B77" s="9" t="s">
        <v>711</v>
      </c>
      <c r="C77" s="114"/>
      <c r="D77" s="2">
        <v>53</v>
      </c>
      <c r="E77" s="287" t="s">
        <v>795</v>
      </c>
      <c r="F77" s="288"/>
      <c r="G77" s="288"/>
      <c r="H77" s="288"/>
      <c r="I77" s="289"/>
      <c r="J77" s="4" t="s">
        <v>17</v>
      </c>
      <c r="K77" s="12"/>
      <c r="L77" s="12">
        <f t="shared" si="1"/>
        <v>0</v>
      </c>
      <c r="M77"/>
    </row>
    <row r="78" spans="2:13" ht="12.75" customHeight="1" x14ac:dyDescent="0.2">
      <c r="B78" s="9" t="s">
        <v>103</v>
      </c>
      <c r="C78" s="114"/>
      <c r="D78" s="2">
        <v>54</v>
      </c>
      <c r="E78" s="290" t="s">
        <v>796</v>
      </c>
      <c r="F78" s="290"/>
      <c r="G78" s="290"/>
      <c r="H78" s="290"/>
      <c r="I78" s="290"/>
      <c r="J78" s="2" t="s">
        <v>17</v>
      </c>
      <c r="K78" s="12">
        <v>328</v>
      </c>
      <c r="L78" s="12">
        <f t="shared" si="1"/>
        <v>393.59999999999997</v>
      </c>
      <c r="M78"/>
    </row>
    <row r="79" spans="2:13" ht="12.75" customHeight="1" x14ac:dyDescent="0.2">
      <c r="B79" s="9" t="s">
        <v>105</v>
      </c>
      <c r="C79" s="114"/>
      <c r="D79" s="2">
        <v>55</v>
      </c>
      <c r="E79" s="286" t="s">
        <v>797</v>
      </c>
      <c r="F79" s="286"/>
      <c r="G79" s="286"/>
      <c r="H79" s="286"/>
      <c r="I79" s="286"/>
      <c r="J79" s="2" t="s">
        <v>17</v>
      </c>
      <c r="K79" s="12">
        <v>53</v>
      </c>
      <c r="L79" s="12">
        <f t="shared" si="1"/>
        <v>63.599999999999994</v>
      </c>
      <c r="M79"/>
    </row>
    <row r="80" spans="2:13" ht="12.75" customHeight="1" x14ac:dyDescent="0.2">
      <c r="B80" s="9" t="s">
        <v>104</v>
      </c>
      <c r="C80" s="114"/>
      <c r="D80" s="2">
        <v>56</v>
      </c>
      <c r="E80" s="286" t="s">
        <v>800</v>
      </c>
      <c r="F80" s="286"/>
      <c r="G80" s="286"/>
      <c r="H80" s="286"/>
      <c r="I80" s="286"/>
      <c r="J80" s="2" t="s">
        <v>17</v>
      </c>
      <c r="K80" s="12">
        <v>125</v>
      </c>
      <c r="L80" s="12">
        <f t="shared" si="1"/>
        <v>150</v>
      </c>
      <c r="M80"/>
    </row>
    <row r="81" spans="2:13" ht="12.75" customHeight="1" x14ac:dyDescent="0.2">
      <c r="B81" s="9" t="s">
        <v>106</v>
      </c>
      <c r="C81" s="114"/>
      <c r="D81" s="2">
        <v>57</v>
      </c>
      <c r="E81" s="286" t="s">
        <v>801</v>
      </c>
      <c r="F81" s="286"/>
      <c r="G81" s="286"/>
      <c r="H81" s="286"/>
      <c r="I81" s="286"/>
      <c r="J81" s="2" t="s">
        <v>17</v>
      </c>
      <c r="K81" s="12">
        <v>130</v>
      </c>
      <c r="L81" s="12">
        <f t="shared" ref="L81:L141" si="4">K81*1.2</f>
        <v>156</v>
      </c>
      <c r="M81"/>
    </row>
    <row r="82" spans="2:13" ht="12.75" customHeight="1" x14ac:dyDescent="0.2">
      <c r="B82" s="9" t="s">
        <v>119</v>
      </c>
      <c r="C82" s="114"/>
      <c r="D82" s="2">
        <v>58</v>
      </c>
      <c r="E82" s="286" t="s">
        <v>802</v>
      </c>
      <c r="F82" s="286"/>
      <c r="G82" s="286"/>
      <c r="H82" s="286"/>
      <c r="I82" s="286"/>
      <c r="J82" s="2" t="s">
        <v>17</v>
      </c>
      <c r="K82" s="12">
        <v>27</v>
      </c>
      <c r="L82" s="12">
        <f t="shared" si="4"/>
        <v>32.4</v>
      </c>
      <c r="M82"/>
    </row>
    <row r="83" spans="2:13" ht="12.75" customHeight="1" x14ac:dyDescent="0.2">
      <c r="B83" s="9" t="s">
        <v>120</v>
      </c>
      <c r="C83" s="114"/>
      <c r="D83" s="2">
        <v>59</v>
      </c>
      <c r="E83" s="286" t="s">
        <v>803</v>
      </c>
      <c r="F83" s="286"/>
      <c r="G83" s="286"/>
      <c r="H83" s="286"/>
      <c r="I83" s="286"/>
      <c r="J83" s="2" t="s">
        <v>17</v>
      </c>
      <c r="K83" s="12">
        <v>29</v>
      </c>
      <c r="L83" s="12">
        <f t="shared" si="4"/>
        <v>34.799999999999997</v>
      </c>
      <c r="M83"/>
    </row>
    <row r="84" spans="2:13" ht="12.75" customHeight="1" x14ac:dyDescent="0.2">
      <c r="B84" s="9" t="s">
        <v>121</v>
      </c>
      <c r="C84" s="114"/>
      <c r="D84" s="2">
        <v>60</v>
      </c>
      <c r="E84" s="286" t="s">
        <v>804</v>
      </c>
      <c r="F84" s="286"/>
      <c r="G84" s="286"/>
      <c r="H84" s="286"/>
      <c r="I84" s="286"/>
      <c r="J84" s="2" t="s">
        <v>17</v>
      </c>
      <c r="K84" s="12">
        <v>43</v>
      </c>
      <c r="L84" s="12">
        <f t="shared" si="4"/>
        <v>51.6</v>
      </c>
      <c r="M84"/>
    </row>
    <row r="85" spans="2:13" ht="12.75" customHeight="1" x14ac:dyDescent="0.2">
      <c r="B85" s="9" t="s">
        <v>123</v>
      </c>
      <c r="C85" s="114"/>
      <c r="D85" s="2">
        <v>61</v>
      </c>
      <c r="E85" s="286" t="s">
        <v>805</v>
      </c>
      <c r="F85" s="286"/>
      <c r="G85" s="286"/>
      <c r="H85" s="286"/>
      <c r="I85" s="286"/>
      <c r="J85" s="2" t="s">
        <v>17</v>
      </c>
      <c r="K85" s="12">
        <v>30</v>
      </c>
      <c r="L85" s="12">
        <f t="shared" si="4"/>
        <v>36</v>
      </c>
      <c r="M85"/>
    </row>
    <row r="86" spans="2:13" ht="12.75" customHeight="1" x14ac:dyDescent="0.2">
      <c r="B86" s="9" t="s">
        <v>122</v>
      </c>
      <c r="C86" s="114"/>
      <c r="D86" s="2">
        <v>62</v>
      </c>
      <c r="E86" s="286" t="s">
        <v>806</v>
      </c>
      <c r="F86" s="286"/>
      <c r="G86" s="286"/>
      <c r="H86" s="286"/>
      <c r="I86" s="286"/>
      <c r="J86" s="2" t="s">
        <v>17</v>
      </c>
      <c r="K86" s="12">
        <v>28</v>
      </c>
      <c r="L86" s="12">
        <f t="shared" si="4"/>
        <v>33.6</v>
      </c>
      <c r="M86"/>
    </row>
    <row r="87" spans="2:13" ht="12.75" customHeight="1" x14ac:dyDescent="0.2">
      <c r="B87" s="9" t="s">
        <v>124</v>
      </c>
      <c r="C87" s="114"/>
      <c r="D87" s="2">
        <v>63</v>
      </c>
      <c r="E87" s="286" t="s">
        <v>807</v>
      </c>
      <c r="F87" s="286"/>
      <c r="G87" s="286"/>
      <c r="H87" s="286"/>
      <c r="I87" s="286"/>
      <c r="J87" s="2" t="s">
        <v>17</v>
      </c>
      <c r="K87" s="12">
        <v>32</v>
      </c>
      <c r="L87" s="12">
        <f t="shared" si="4"/>
        <v>38.4</v>
      </c>
      <c r="M87"/>
    </row>
    <row r="88" spans="2:13" ht="12.75" customHeight="1" x14ac:dyDescent="0.2">
      <c r="B88" s="9" t="s">
        <v>125</v>
      </c>
      <c r="C88" s="114"/>
      <c r="D88" s="2">
        <v>64</v>
      </c>
      <c r="E88" s="286" t="s">
        <v>808</v>
      </c>
      <c r="F88" s="286"/>
      <c r="G88" s="286"/>
      <c r="H88" s="286"/>
      <c r="I88" s="286"/>
      <c r="J88" s="2" t="s">
        <v>17</v>
      </c>
      <c r="K88" s="12">
        <v>40</v>
      </c>
      <c r="L88" s="12">
        <f t="shared" si="4"/>
        <v>48</v>
      </c>
      <c r="M88"/>
    </row>
    <row r="89" spans="2:13" ht="12.75" customHeight="1" x14ac:dyDescent="0.2">
      <c r="B89" s="9" t="s">
        <v>107</v>
      </c>
      <c r="C89" s="114"/>
      <c r="D89" s="2">
        <v>65</v>
      </c>
      <c r="E89" s="286" t="s">
        <v>809</v>
      </c>
      <c r="F89" s="286"/>
      <c r="G89" s="286"/>
      <c r="H89" s="286"/>
      <c r="I89" s="286"/>
      <c r="J89" s="2" t="s">
        <v>17</v>
      </c>
      <c r="K89" s="12">
        <v>49</v>
      </c>
      <c r="L89" s="12">
        <f t="shared" si="4"/>
        <v>58.8</v>
      </c>
      <c r="M89"/>
    </row>
    <row r="90" spans="2:13" ht="12.75" customHeight="1" x14ac:dyDescent="0.2">
      <c r="B90" s="9" t="s">
        <v>190</v>
      </c>
      <c r="C90" s="114"/>
      <c r="D90" s="2">
        <v>66</v>
      </c>
      <c r="E90" s="286" t="s">
        <v>810</v>
      </c>
      <c r="F90" s="286"/>
      <c r="G90" s="286"/>
      <c r="H90" s="286"/>
      <c r="I90" s="286"/>
      <c r="J90" s="2" t="s">
        <v>17</v>
      </c>
      <c r="K90" s="12">
        <v>55</v>
      </c>
      <c r="L90" s="12">
        <f t="shared" si="4"/>
        <v>66</v>
      </c>
      <c r="M90"/>
    </row>
    <row r="91" spans="2:13" ht="12.75" customHeight="1" x14ac:dyDescent="0.2">
      <c r="C91" s="114"/>
      <c r="D91" s="8"/>
      <c r="E91" s="277" t="s">
        <v>828</v>
      </c>
      <c r="F91" s="277"/>
      <c r="G91" s="277"/>
      <c r="H91" s="277"/>
      <c r="I91" s="277"/>
      <c r="J91" s="8"/>
      <c r="K91" s="8"/>
      <c r="L91" s="140"/>
      <c r="M91"/>
    </row>
    <row r="92" spans="2:13" x14ac:dyDescent="0.2">
      <c r="C92" s="114"/>
      <c r="D92" s="6">
        <v>1</v>
      </c>
      <c r="E92" s="305" t="s">
        <v>813</v>
      </c>
      <c r="F92" s="305"/>
      <c r="G92" s="305"/>
      <c r="H92" s="305"/>
      <c r="I92" s="305"/>
      <c r="J92" s="2" t="s">
        <v>16</v>
      </c>
      <c r="K92" s="12">
        <v>280</v>
      </c>
      <c r="L92" s="12">
        <f t="shared" si="4"/>
        <v>336</v>
      </c>
      <c r="M92"/>
    </row>
    <row r="93" spans="2:13" x14ac:dyDescent="0.2">
      <c r="C93" s="114"/>
      <c r="D93" s="2">
        <v>2</v>
      </c>
      <c r="E93" s="305" t="s">
        <v>812</v>
      </c>
      <c r="F93" s="305"/>
      <c r="G93" s="305"/>
      <c r="H93" s="305"/>
      <c r="I93" s="305"/>
      <c r="J93" s="2" t="s">
        <v>16</v>
      </c>
      <c r="K93" s="12">
        <v>1800</v>
      </c>
      <c r="L93" s="12">
        <f t="shared" si="4"/>
        <v>2160</v>
      </c>
      <c r="M93"/>
    </row>
    <row r="94" spans="2:13" x14ac:dyDescent="0.2">
      <c r="C94" s="114"/>
      <c r="D94" s="2">
        <v>3</v>
      </c>
      <c r="E94" s="305" t="s">
        <v>811</v>
      </c>
      <c r="F94" s="305"/>
      <c r="G94" s="305"/>
      <c r="H94" s="305"/>
      <c r="I94" s="305"/>
      <c r="J94" s="2" t="s">
        <v>16</v>
      </c>
      <c r="K94" s="12">
        <v>2900</v>
      </c>
      <c r="L94" s="12">
        <f t="shared" si="4"/>
        <v>3480</v>
      </c>
      <c r="M94"/>
    </row>
    <row r="95" spans="2:13" x14ac:dyDescent="0.2">
      <c r="D95" s="2">
        <v>4</v>
      </c>
      <c r="E95" s="141" t="s">
        <v>856</v>
      </c>
      <c r="F95" s="142"/>
      <c r="G95" s="142"/>
      <c r="H95" s="142"/>
      <c r="I95" s="143"/>
      <c r="J95" s="130" t="s">
        <v>16</v>
      </c>
      <c r="K95" s="12">
        <v>27</v>
      </c>
      <c r="L95" s="12">
        <f t="shared" ref="L95:L96" si="5">K95*1.2</f>
        <v>32.4</v>
      </c>
      <c r="M95"/>
    </row>
    <row r="96" spans="2:13" x14ac:dyDescent="0.2">
      <c r="D96" s="2">
        <v>5</v>
      </c>
      <c r="E96" s="266" t="s">
        <v>857</v>
      </c>
      <c r="F96" s="266"/>
      <c r="G96" s="266"/>
      <c r="H96" s="266"/>
      <c r="I96" s="266"/>
      <c r="J96" s="130" t="s">
        <v>16</v>
      </c>
      <c r="K96" s="12">
        <v>27</v>
      </c>
      <c r="L96" s="12">
        <f t="shared" si="5"/>
        <v>32.4</v>
      </c>
      <c r="M96"/>
    </row>
    <row r="97" spans="4:13" ht="15" customHeight="1" x14ac:dyDescent="0.2">
      <c r="D97" s="2">
        <v>6</v>
      </c>
      <c r="E97" s="276" t="s">
        <v>858</v>
      </c>
      <c r="F97" s="276"/>
      <c r="G97" s="276"/>
      <c r="H97" s="276"/>
      <c r="I97" s="276"/>
      <c r="J97" s="130" t="s">
        <v>16</v>
      </c>
      <c r="K97" s="12">
        <v>26</v>
      </c>
      <c r="L97" s="12">
        <f t="shared" ref="L97" si="6">K97*1.2</f>
        <v>31.2</v>
      </c>
      <c r="M97"/>
    </row>
    <row r="98" spans="4:13" x14ac:dyDescent="0.2">
      <c r="D98" s="8"/>
      <c r="E98" s="277" t="s">
        <v>829</v>
      </c>
      <c r="F98" s="277"/>
      <c r="G98" s="277"/>
      <c r="H98" s="277"/>
      <c r="I98" s="277"/>
      <c r="J98" s="8"/>
      <c r="K98" s="8"/>
      <c r="L98" s="140"/>
      <c r="M98"/>
    </row>
    <row r="99" spans="4:13" x14ac:dyDescent="0.2">
      <c r="D99" s="2">
        <v>1</v>
      </c>
      <c r="E99" s="276" t="s">
        <v>817</v>
      </c>
      <c r="F99" s="276"/>
      <c r="G99" s="276"/>
      <c r="H99" s="276"/>
      <c r="I99" s="276"/>
      <c r="J99" s="2" t="s">
        <v>16</v>
      </c>
      <c r="K99" s="12">
        <v>7</v>
      </c>
      <c r="L99" s="12">
        <f t="shared" si="4"/>
        <v>8.4</v>
      </c>
      <c r="M99"/>
    </row>
    <row r="100" spans="4:13" x14ac:dyDescent="0.2">
      <c r="D100" s="2">
        <f>D99+1</f>
        <v>2</v>
      </c>
      <c r="E100" s="276" t="s">
        <v>859</v>
      </c>
      <c r="F100" s="276"/>
      <c r="G100" s="276"/>
      <c r="H100" s="276"/>
      <c r="I100" s="276"/>
      <c r="J100" s="2" t="s">
        <v>16</v>
      </c>
      <c r="K100" s="12">
        <v>425</v>
      </c>
      <c r="L100" s="12">
        <f t="shared" si="4"/>
        <v>510</v>
      </c>
      <c r="M100"/>
    </row>
    <row r="101" spans="4:13" x14ac:dyDescent="0.2">
      <c r="D101" s="2">
        <f t="shared" ref="D101:D113" si="7">D100+1</f>
        <v>3</v>
      </c>
      <c r="E101" s="309" t="s">
        <v>818</v>
      </c>
      <c r="F101" s="310"/>
      <c r="G101" s="310"/>
      <c r="H101" s="310"/>
      <c r="I101" s="311"/>
      <c r="J101" s="2" t="s">
        <v>16</v>
      </c>
      <c r="K101" s="12">
        <v>8.5</v>
      </c>
      <c r="L101" s="12">
        <f t="shared" si="4"/>
        <v>10.199999999999999</v>
      </c>
      <c r="M101"/>
    </row>
    <row r="102" spans="4:13" x14ac:dyDescent="0.2">
      <c r="D102" s="2">
        <f t="shared" si="7"/>
        <v>4</v>
      </c>
      <c r="E102" s="309" t="s">
        <v>819</v>
      </c>
      <c r="F102" s="310"/>
      <c r="G102" s="310"/>
      <c r="H102" s="310"/>
      <c r="I102" s="311"/>
      <c r="J102" s="2" t="s">
        <v>16</v>
      </c>
      <c r="K102" s="12">
        <v>10</v>
      </c>
      <c r="L102" s="12">
        <f t="shared" si="4"/>
        <v>12</v>
      </c>
      <c r="M102"/>
    </row>
    <row r="103" spans="4:13" x14ac:dyDescent="0.2">
      <c r="D103" s="2">
        <f t="shared" si="7"/>
        <v>5</v>
      </c>
      <c r="E103" s="309" t="s">
        <v>820</v>
      </c>
      <c r="F103" s="310"/>
      <c r="G103" s="310"/>
      <c r="H103" s="310"/>
      <c r="I103" s="311"/>
      <c r="J103" s="2" t="s">
        <v>16</v>
      </c>
      <c r="K103" s="12">
        <v>36</v>
      </c>
      <c r="L103" s="12">
        <f t="shared" si="4"/>
        <v>43.199999999999996</v>
      </c>
      <c r="M103"/>
    </row>
    <row r="104" spans="4:13" x14ac:dyDescent="0.2">
      <c r="D104" s="2">
        <f t="shared" si="7"/>
        <v>6</v>
      </c>
      <c r="E104" s="265" t="s">
        <v>821</v>
      </c>
      <c r="F104" s="265"/>
      <c r="G104" s="265"/>
      <c r="H104" s="265"/>
      <c r="I104" s="265"/>
      <c r="J104" s="2" t="s">
        <v>16</v>
      </c>
      <c r="K104" s="12">
        <v>60</v>
      </c>
      <c r="L104" s="12">
        <f t="shared" si="4"/>
        <v>72</v>
      </c>
      <c r="M104"/>
    </row>
    <row r="105" spans="4:13" x14ac:dyDescent="0.2">
      <c r="D105" s="2">
        <f t="shared" si="7"/>
        <v>7</v>
      </c>
      <c r="E105" s="265" t="s">
        <v>822</v>
      </c>
      <c r="F105" s="265"/>
      <c r="G105" s="265"/>
      <c r="H105" s="265"/>
      <c r="I105" s="265"/>
      <c r="J105" s="2" t="s">
        <v>16</v>
      </c>
      <c r="K105" s="12">
        <v>90</v>
      </c>
      <c r="L105" s="12">
        <f t="shared" si="4"/>
        <v>108</v>
      </c>
      <c r="M105"/>
    </row>
    <row r="106" spans="4:13" x14ac:dyDescent="0.2">
      <c r="D106" s="2">
        <f t="shared" si="7"/>
        <v>8</v>
      </c>
      <c r="E106" s="265" t="s">
        <v>823</v>
      </c>
      <c r="F106" s="265"/>
      <c r="G106" s="265"/>
      <c r="H106" s="265"/>
      <c r="I106" s="265"/>
      <c r="J106" s="2" t="s">
        <v>16</v>
      </c>
      <c r="K106" s="12">
        <v>98</v>
      </c>
      <c r="L106" s="12">
        <f t="shared" si="4"/>
        <v>117.6</v>
      </c>
      <c r="M106"/>
    </row>
    <row r="107" spans="4:13" x14ac:dyDescent="0.2">
      <c r="D107" s="2">
        <f t="shared" si="7"/>
        <v>9</v>
      </c>
      <c r="E107" s="276" t="s">
        <v>28</v>
      </c>
      <c r="F107" s="276"/>
      <c r="G107" s="276"/>
      <c r="H107" s="276"/>
      <c r="I107" s="276"/>
      <c r="J107" s="130" t="s">
        <v>19</v>
      </c>
      <c r="K107" s="131">
        <v>35</v>
      </c>
      <c r="L107" s="12">
        <f t="shared" si="4"/>
        <v>42</v>
      </c>
      <c r="M107"/>
    </row>
    <row r="108" spans="4:13" x14ac:dyDescent="0.2">
      <c r="D108" s="2">
        <f t="shared" si="7"/>
        <v>10</v>
      </c>
      <c r="E108" s="276" t="s">
        <v>39</v>
      </c>
      <c r="F108" s="276"/>
      <c r="G108" s="276"/>
      <c r="H108" s="276"/>
      <c r="I108" s="276"/>
      <c r="J108" s="130" t="s">
        <v>19</v>
      </c>
      <c r="K108" s="131">
        <v>40</v>
      </c>
      <c r="L108" s="12">
        <f t="shared" si="4"/>
        <v>48</v>
      </c>
      <c r="M108"/>
    </row>
    <row r="109" spans="4:13" x14ac:dyDescent="0.2">
      <c r="D109" s="2">
        <f t="shared" si="7"/>
        <v>11</v>
      </c>
      <c r="E109" s="276" t="s">
        <v>824</v>
      </c>
      <c r="F109" s="276"/>
      <c r="G109" s="276"/>
      <c r="H109" s="276"/>
      <c r="I109" s="276"/>
      <c r="J109" s="130" t="s">
        <v>19</v>
      </c>
      <c r="K109" s="131">
        <v>87</v>
      </c>
      <c r="L109" s="12">
        <f t="shared" si="4"/>
        <v>104.39999999999999</v>
      </c>
      <c r="M109"/>
    </row>
    <row r="110" spans="4:13" x14ac:dyDescent="0.2">
      <c r="D110" s="2">
        <f t="shared" si="7"/>
        <v>12</v>
      </c>
      <c r="E110" s="309" t="s">
        <v>825</v>
      </c>
      <c r="F110" s="310"/>
      <c r="G110" s="310"/>
      <c r="H110" s="310"/>
      <c r="I110" s="311"/>
      <c r="J110" s="130" t="s">
        <v>19</v>
      </c>
      <c r="K110" s="131">
        <v>69</v>
      </c>
      <c r="L110" s="12">
        <f t="shared" si="4"/>
        <v>82.8</v>
      </c>
      <c r="M110"/>
    </row>
    <row r="111" spans="4:13" x14ac:dyDescent="0.2">
      <c r="D111" s="2">
        <f t="shared" si="7"/>
        <v>13</v>
      </c>
      <c r="E111" s="276" t="s">
        <v>826</v>
      </c>
      <c r="F111" s="276"/>
      <c r="G111" s="276"/>
      <c r="H111" s="276"/>
      <c r="I111" s="276"/>
      <c r="J111" s="130" t="s">
        <v>19</v>
      </c>
      <c r="K111" s="131">
        <v>37</v>
      </c>
      <c r="L111" s="12">
        <f t="shared" si="4"/>
        <v>44.4</v>
      </c>
      <c r="M111"/>
    </row>
    <row r="112" spans="4:13" x14ac:dyDescent="0.2">
      <c r="D112" s="2">
        <f t="shared" si="7"/>
        <v>14</v>
      </c>
      <c r="E112" s="312" t="s">
        <v>359</v>
      </c>
      <c r="F112" s="313"/>
      <c r="G112" s="313"/>
      <c r="H112" s="313"/>
      <c r="I112" s="314"/>
      <c r="J112" s="130" t="s">
        <v>19</v>
      </c>
      <c r="K112" s="131">
        <v>38</v>
      </c>
      <c r="L112" s="12">
        <f t="shared" si="4"/>
        <v>45.6</v>
      </c>
      <c r="M112"/>
    </row>
    <row r="113" spans="4:13" x14ac:dyDescent="0.2">
      <c r="D113" s="2">
        <f t="shared" si="7"/>
        <v>15</v>
      </c>
      <c r="E113" s="276" t="s">
        <v>33</v>
      </c>
      <c r="F113" s="276"/>
      <c r="G113" s="276"/>
      <c r="H113" s="276"/>
      <c r="I113" s="276"/>
      <c r="J113" s="130" t="s">
        <v>19</v>
      </c>
      <c r="K113" s="131">
        <v>21</v>
      </c>
      <c r="L113" s="12">
        <f t="shared" si="4"/>
        <v>25.2</v>
      </c>
      <c r="M113"/>
    </row>
    <row r="114" spans="4:13" x14ac:dyDescent="0.2">
      <c r="D114" s="8"/>
      <c r="E114" s="277" t="s">
        <v>841</v>
      </c>
      <c r="F114" s="277"/>
      <c r="G114" s="277"/>
      <c r="H114" s="277"/>
      <c r="I114" s="277"/>
      <c r="J114" s="8"/>
      <c r="K114" s="132"/>
      <c r="L114" s="140"/>
      <c r="M114"/>
    </row>
    <row r="115" spans="4:13" x14ac:dyDescent="0.2">
      <c r="D115" s="4">
        <v>1</v>
      </c>
      <c r="E115" s="266" t="s">
        <v>830</v>
      </c>
      <c r="F115" s="266"/>
      <c r="G115" s="266"/>
      <c r="H115" s="266"/>
      <c r="I115" s="266"/>
      <c r="J115" s="130" t="s">
        <v>16</v>
      </c>
      <c r="K115" s="131">
        <v>13.1</v>
      </c>
      <c r="L115" s="12">
        <f t="shared" si="4"/>
        <v>15.719999999999999</v>
      </c>
      <c r="M115"/>
    </row>
    <row r="116" spans="4:13" x14ac:dyDescent="0.2">
      <c r="D116" s="4">
        <f>D115+1</f>
        <v>2</v>
      </c>
      <c r="E116" s="266" t="s">
        <v>831</v>
      </c>
      <c r="F116" s="266"/>
      <c r="G116" s="266"/>
      <c r="H116" s="266"/>
      <c r="I116" s="266"/>
      <c r="J116" s="130" t="s">
        <v>16</v>
      </c>
      <c r="K116" s="133">
        <v>12.8</v>
      </c>
      <c r="L116" s="12">
        <f t="shared" si="4"/>
        <v>15.36</v>
      </c>
      <c r="M116"/>
    </row>
    <row r="117" spans="4:13" x14ac:dyDescent="0.2">
      <c r="D117" s="4">
        <f>D116+1</f>
        <v>3</v>
      </c>
      <c r="E117" s="266" t="s">
        <v>834</v>
      </c>
      <c r="F117" s="266"/>
      <c r="G117" s="266"/>
      <c r="H117" s="266"/>
      <c r="I117" s="266"/>
      <c r="J117" s="130" t="s">
        <v>16</v>
      </c>
      <c r="K117" s="131">
        <v>11.7</v>
      </c>
      <c r="L117" s="12">
        <f t="shared" si="4"/>
        <v>14.04</v>
      </c>
      <c r="M117"/>
    </row>
    <row r="118" spans="4:13" x14ac:dyDescent="0.2">
      <c r="D118" s="4">
        <f>D117+1</f>
        <v>4</v>
      </c>
      <c r="E118" s="266" t="s">
        <v>832</v>
      </c>
      <c r="F118" s="266"/>
      <c r="G118" s="266"/>
      <c r="H118" s="266"/>
      <c r="I118" s="266"/>
      <c r="J118" s="130" t="s">
        <v>16</v>
      </c>
      <c r="K118" s="131">
        <v>12.8</v>
      </c>
      <c r="L118" s="12">
        <f t="shared" si="4"/>
        <v>15.36</v>
      </c>
      <c r="M118"/>
    </row>
    <row r="119" spans="4:13" x14ac:dyDescent="0.2">
      <c r="D119" s="4">
        <f>D118+1</f>
        <v>5</v>
      </c>
      <c r="E119" s="273" t="s">
        <v>835</v>
      </c>
      <c r="F119" s="274"/>
      <c r="G119" s="274"/>
      <c r="H119" s="274"/>
      <c r="I119" s="275"/>
      <c r="J119" s="130" t="s">
        <v>16</v>
      </c>
      <c r="K119" s="131">
        <v>15.4</v>
      </c>
      <c r="L119" s="12">
        <f t="shared" si="4"/>
        <v>18.48</v>
      </c>
      <c r="M119"/>
    </row>
    <row r="120" spans="4:13" x14ac:dyDescent="0.2">
      <c r="D120" s="4">
        <f t="shared" ref="D120:D125" si="8">D119+1</f>
        <v>6</v>
      </c>
      <c r="E120" s="273" t="s">
        <v>833</v>
      </c>
      <c r="F120" s="274"/>
      <c r="G120" s="274"/>
      <c r="H120" s="274"/>
      <c r="I120" s="275"/>
      <c r="J120" s="130"/>
      <c r="K120" s="131">
        <v>24.2</v>
      </c>
      <c r="L120" s="12">
        <f t="shared" si="4"/>
        <v>29.04</v>
      </c>
      <c r="M120"/>
    </row>
    <row r="121" spans="4:13" x14ac:dyDescent="0.2">
      <c r="D121" s="4">
        <f t="shared" si="8"/>
        <v>7</v>
      </c>
      <c r="E121" s="276" t="s">
        <v>838</v>
      </c>
      <c r="F121" s="276"/>
      <c r="G121" s="276"/>
      <c r="H121" s="276"/>
      <c r="I121" s="276"/>
      <c r="J121" s="130" t="s">
        <v>16</v>
      </c>
      <c r="K121" s="131">
        <v>34.5</v>
      </c>
      <c r="L121" s="12">
        <f t="shared" si="4"/>
        <v>41.4</v>
      </c>
      <c r="M121"/>
    </row>
    <row r="122" spans="4:13" x14ac:dyDescent="0.2">
      <c r="D122" s="4">
        <f t="shared" si="8"/>
        <v>8</v>
      </c>
      <c r="E122" s="276" t="s">
        <v>839</v>
      </c>
      <c r="F122" s="276"/>
      <c r="G122" s="276"/>
      <c r="H122" s="276"/>
      <c r="I122" s="276"/>
      <c r="J122" s="130" t="s">
        <v>16</v>
      </c>
      <c r="K122" s="131"/>
      <c r="L122" s="12">
        <f t="shared" si="4"/>
        <v>0</v>
      </c>
      <c r="M122"/>
    </row>
    <row r="123" spans="4:13" x14ac:dyDescent="0.2">
      <c r="D123" s="4">
        <f t="shared" si="8"/>
        <v>9</v>
      </c>
      <c r="E123" s="266" t="s">
        <v>840</v>
      </c>
      <c r="F123" s="266"/>
      <c r="G123" s="266"/>
      <c r="H123" s="266"/>
      <c r="I123" s="266"/>
      <c r="J123" s="130" t="s">
        <v>16</v>
      </c>
      <c r="K123" s="131">
        <v>18.2</v>
      </c>
      <c r="L123" s="12">
        <f t="shared" si="4"/>
        <v>21.84</v>
      </c>
      <c r="M123"/>
    </row>
    <row r="124" spans="4:13" x14ac:dyDescent="0.2">
      <c r="D124" s="4">
        <f t="shared" si="8"/>
        <v>10</v>
      </c>
      <c r="E124" s="273" t="s">
        <v>836</v>
      </c>
      <c r="F124" s="274"/>
      <c r="G124" s="274"/>
      <c r="H124" s="274"/>
      <c r="I124" s="275"/>
      <c r="J124" s="130" t="s">
        <v>16</v>
      </c>
      <c r="K124" s="131">
        <v>8.9</v>
      </c>
      <c r="L124" s="12">
        <f t="shared" si="4"/>
        <v>10.68</v>
      </c>
      <c r="M124"/>
    </row>
    <row r="125" spans="4:13" x14ac:dyDescent="0.2">
      <c r="D125" s="4">
        <f t="shared" si="8"/>
        <v>11</v>
      </c>
      <c r="E125" s="266" t="s">
        <v>837</v>
      </c>
      <c r="F125" s="266"/>
      <c r="G125" s="266"/>
      <c r="H125" s="266"/>
      <c r="I125" s="266"/>
      <c r="J125" s="130" t="s">
        <v>16</v>
      </c>
      <c r="K125" s="131">
        <v>9.8000000000000007</v>
      </c>
      <c r="L125" s="12">
        <f t="shared" si="4"/>
        <v>11.76</v>
      </c>
      <c r="M125"/>
    </row>
    <row r="126" spans="4:13" x14ac:dyDescent="0.2">
      <c r="D126" s="8"/>
      <c r="E126" s="277" t="s">
        <v>853</v>
      </c>
      <c r="F126" s="277"/>
      <c r="G126" s="277"/>
      <c r="H126" s="277"/>
      <c r="I126" s="277"/>
      <c r="J126" s="8"/>
      <c r="K126" s="8"/>
      <c r="L126" s="140"/>
      <c r="M126"/>
    </row>
    <row r="127" spans="4:13" x14ac:dyDescent="0.2">
      <c r="D127" s="5">
        <v>1</v>
      </c>
      <c r="E127" s="285" t="s">
        <v>846</v>
      </c>
      <c r="F127" s="285"/>
      <c r="G127" s="285"/>
      <c r="H127" s="285"/>
      <c r="I127" s="285"/>
      <c r="J127" s="4" t="s">
        <v>16</v>
      </c>
      <c r="K127" s="12">
        <v>232</v>
      </c>
      <c r="L127" s="12">
        <f t="shared" si="4"/>
        <v>278.39999999999998</v>
      </c>
      <c r="M127"/>
    </row>
    <row r="128" spans="4:13" x14ac:dyDescent="0.2">
      <c r="D128" s="5">
        <v>2</v>
      </c>
      <c r="E128" s="285" t="s">
        <v>847</v>
      </c>
      <c r="F128" s="285"/>
      <c r="G128" s="285"/>
      <c r="H128" s="285"/>
      <c r="I128" s="285"/>
      <c r="J128" s="4" t="s">
        <v>16</v>
      </c>
      <c r="K128" s="12">
        <v>85</v>
      </c>
      <c r="L128" s="12">
        <f t="shared" si="4"/>
        <v>102</v>
      </c>
      <c r="M128"/>
    </row>
    <row r="129" spans="4:14" x14ac:dyDescent="0.2">
      <c r="D129" s="5">
        <v>3</v>
      </c>
      <c r="E129" s="286" t="s">
        <v>848</v>
      </c>
      <c r="F129" s="286"/>
      <c r="G129" s="286"/>
      <c r="H129" s="286"/>
      <c r="I129" s="286"/>
      <c r="J129" s="2" t="s">
        <v>16</v>
      </c>
      <c r="K129" s="12">
        <v>149</v>
      </c>
      <c r="L129" s="12">
        <f t="shared" si="4"/>
        <v>178.79999999999998</v>
      </c>
      <c r="M129"/>
    </row>
    <row r="130" spans="4:14" x14ac:dyDescent="0.2">
      <c r="D130" s="5">
        <v>4</v>
      </c>
      <c r="E130" s="286" t="s">
        <v>860</v>
      </c>
      <c r="F130" s="286"/>
      <c r="G130" s="286"/>
      <c r="H130" s="286"/>
      <c r="I130" s="286"/>
      <c r="J130" s="2" t="s">
        <v>16</v>
      </c>
      <c r="K130" s="12">
        <v>197</v>
      </c>
      <c r="L130" s="12">
        <f t="shared" ref="L130" si="9">K130*1.2</f>
        <v>236.39999999999998</v>
      </c>
      <c r="M130"/>
    </row>
    <row r="131" spans="4:14" x14ac:dyDescent="0.2">
      <c r="D131" s="5">
        <v>5</v>
      </c>
      <c r="E131" s="286" t="s">
        <v>849</v>
      </c>
      <c r="F131" s="286"/>
      <c r="G131" s="286"/>
      <c r="H131" s="286"/>
      <c r="I131" s="286"/>
      <c r="J131" s="2" t="s">
        <v>16</v>
      </c>
      <c r="K131" s="12">
        <v>98</v>
      </c>
      <c r="L131" s="12">
        <f t="shared" si="4"/>
        <v>117.6</v>
      </c>
      <c r="M131"/>
    </row>
    <row r="132" spans="4:14" x14ac:dyDescent="0.2">
      <c r="D132" s="5">
        <v>6</v>
      </c>
      <c r="E132" s="286" t="s">
        <v>850</v>
      </c>
      <c r="F132" s="286"/>
      <c r="G132" s="286"/>
      <c r="H132" s="286"/>
      <c r="I132" s="286"/>
      <c r="J132" s="2" t="s">
        <v>16</v>
      </c>
      <c r="K132" s="12">
        <v>109</v>
      </c>
      <c r="L132" s="12">
        <f t="shared" si="4"/>
        <v>130.79999999999998</v>
      </c>
      <c r="M132"/>
    </row>
    <row r="133" spans="4:14" x14ac:dyDescent="0.2">
      <c r="D133" s="5">
        <v>7</v>
      </c>
      <c r="E133" s="282" t="s">
        <v>842</v>
      </c>
      <c r="F133" s="283"/>
      <c r="G133" s="283"/>
      <c r="H133" s="283"/>
      <c r="I133" s="283"/>
      <c r="J133" s="2" t="s">
        <v>16</v>
      </c>
      <c r="K133" s="12"/>
      <c r="L133" s="12">
        <f t="shared" si="4"/>
        <v>0</v>
      </c>
      <c r="M133"/>
    </row>
    <row r="134" spans="4:14" x14ac:dyDescent="0.2">
      <c r="D134" s="5">
        <v>8</v>
      </c>
      <c r="E134" s="284" t="s">
        <v>843</v>
      </c>
      <c r="F134" s="284"/>
      <c r="G134" s="284"/>
      <c r="H134" s="284"/>
      <c r="I134" s="284"/>
      <c r="J134" s="2" t="s">
        <v>16</v>
      </c>
      <c r="K134" s="12">
        <v>192</v>
      </c>
      <c r="L134" s="12">
        <f t="shared" si="4"/>
        <v>230.39999999999998</v>
      </c>
      <c r="M134"/>
    </row>
    <row r="135" spans="4:14" x14ac:dyDescent="0.2">
      <c r="D135" s="5">
        <v>9</v>
      </c>
      <c r="E135" s="284" t="s">
        <v>844</v>
      </c>
      <c r="F135" s="284"/>
      <c r="G135" s="284"/>
      <c r="H135" s="284"/>
      <c r="I135" s="284"/>
      <c r="J135" s="2" t="s">
        <v>16</v>
      </c>
      <c r="K135" s="12">
        <v>98</v>
      </c>
      <c r="L135" s="12">
        <f t="shared" si="4"/>
        <v>117.6</v>
      </c>
      <c r="M135"/>
    </row>
    <row r="136" spans="4:14" x14ac:dyDescent="0.2">
      <c r="D136" s="8"/>
      <c r="E136" s="277" t="s">
        <v>871</v>
      </c>
      <c r="F136" s="277"/>
      <c r="G136" s="277"/>
      <c r="H136" s="277"/>
      <c r="I136" s="277"/>
      <c r="J136" s="8"/>
      <c r="K136" s="132"/>
      <c r="L136" s="8"/>
      <c r="M136"/>
      <c r="N136" s="150"/>
    </row>
    <row r="137" spans="4:14" x14ac:dyDescent="0.2">
      <c r="D137" s="2">
        <v>1</v>
      </c>
      <c r="E137" s="281" t="s">
        <v>863</v>
      </c>
      <c r="F137" s="281"/>
      <c r="G137" s="281"/>
      <c r="H137" s="281"/>
      <c r="I137" s="281"/>
      <c r="J137" s="2" t="s">
        <v>18</v>
      </c>
      <c r="K137" s="135">
        <v>465</v>
      </c>
      <c r="L137" s="12">
        <f t="shared" si="4"/>
        <v>558</v>
      </c>
    </row>
    <row r="138" spans="4:14" x14ac:dyDescent="0.2">
      <c r="D138" s="2">
        <v>2</v>
      </c>
      <c r="E138" s="276" t="s">
        <v>864</v>
      </c>
      <c r="F138" s="276"/>
      <c r="G138" s="276"/>
      <c r="H138" s="276"/>
      <c r="I138" s="276"/>
      <c r="J138" s="130" t="s">
        <v>18</v>
      </c>
      <c r="K138" s="135">
        <v>120</v>
      </c>
      <c r="L138" s="12">
        <f t="shared" si="4"/>
        <v>144</v>
      </c>
    </row>
    <row r="139" spans="4:14" x14ac:dyDescent="0.2">
      <c r="D139" s="2">
        <v>3</v>
      </c>
      <c r="E139" s="265" t="s">
        <v>865</v>
      </c>
      <c r="F139" s="265"/>
      <c r="G139" s="265"/>
      <c r="H139" s="265"/>
      <c r="I139" s="265"/>
      <c r="J139" s="130" t="s">
        <v>18</v>
      </c>
      <c r="K139" s="135">
        <v>80</v>
      </c>
      <c r="L139" s="12">
        <f t="shared" si="4"/>
        <v>96</v>
      </c>
    </row>
    <row r="140" spans="4:14" x14ac:dyDescent="0.2">
      <c r="D140" s="2">
        <v>4</v>
      </c>
      <c r="E140" s="265" t="s">
        <v>935</v>
      </c>
      <c r="F140" s="265"/>
      <c r="G140" s="265"/>
      <c r="H140" s="265"/>
      <c r="I140" s="265"/>
      <c r="J140" s="130" t="s">
        <v>18</v>
      </c>
      <c r="K140" s="135">
        <v>115</v>
      </c>
      <c r="L140" s="12">
        <f t="shared" ref="L140" si="10">K140*1.2</f>
        <v>138</v>
      </c>
      <c r="M140" s="158"/>
    </row>
    <row r="141" spans="4:14" x14ac:dyDescent="0.2">
      <c r="D141" s="2">
        <v>5</v>
      </c>
      <c r="E141" s="272" t="s">
        <v>866</v>
      </c>
      <c r="F141" s="272"/>
      <c r="G141" s="272"/>
      <c r="H141" s="272"/>
      <c r="I141" s="272"/>
      <c r="J141" s="130" t="s">
        <v>18</v>
      </c>
      <c r="K141" s="135">
        <v>70</v>
      </c>
      <c r="L141" s="12">
        <f t="shared" si="4"/>
        <v>84</v>
      </c>
    </row>
    <row r="142" spans="4:14" x14ac:dyDescent="0.2">
      <c r="D142" s="2">
        <v>6</v>
      </c>
      <c r="E142" s="272" t="s">
        <v>867</v>
      </c>
      <c r="F142" s="272"/>
      <c r="G142" s="272"/>
      <c r="H142" s="272"/>
      <c r="I142" s="272"/>
      <c r="J142" s="130" t="s">
        <v>18</v>
      </c>
      <c r="K142" s="135">
        <v>150</v>
      </c>
      <c r="L142" s="12">
        <f t="shared" ref="L142:L173" si="11">K142*1.2</f>
        <v>180</v>
      </c>
    </row>
    <row r="143" spans="4:14" x14ac:dyDescent="0.2">
      <c r="D143" s="2">
        <v>7</v>
      </c>
      <c r="E143" s="273" t="s">
        <v>868</v>
      </c>
      <c r="F143" s="274"/>
      <c r="G143" s="274"/>
      <c r="H143" s="274"/>
      <c r="I143" s="275"/>
      <c r="J143" s="130" t="s">
        <v>18</v>
      </c>
      <c r="K143" s="135">
        <v>80</v>
      </c>
      <c r="L143" s="12">
        <f t="shared" si="11"/>
        <v>96</v>
      </c>
    </row>
    <row r="144" spans="4:14" x14ac:dyDescent="0.2">
      <c r="D144" s="2">
        <v>8</v>
      </c>
      <c r="E144" s="149" t="s">
        <v>869</v>
      </c>
      <c r="F144" s="149"/>
      <c r="G144" s="149"/>
      <c r="H144" s="149"/>
      <c r="I144" s="151"/>
      <c r="J144" s="152" t="s">
        <v>21</v>
      </c>
      <c r="K144" s="135">
        <v>175</v>
      </c>
      <c r="L144" s="12">
        <f t="shared" si="11"/>
        <v>210</v>
      </c>
    </row>
    <row r="145" spans="4:12" x14ac:dyDescent="0.2">
      <c r="D145" s="2">
        <v>9</v>
      </c>
      <c r="E145" s="276" t="s">
        <v>870</v>
      </c>
      <c r="F145" s="276"/>
      <c r="G145" s="276"/>
      <c r="H145" s="276"/>
      <c r="I145" s="276"/>
      <c r="J145" s="130" t="s">
        <v>18</v>
      </c>
      <c r="K145" s="135">
        <v>55</v>
      </c>
      <c r="L145" s="12">
        <f t="shared" si="11"/>
        <v>66</v>
      </c>
    </row>
    <row r="146" spans="4:12" x14ac:dyDescent="0.2">
      <c r="D146" s="8"/>
      <c r="E146" s="277" t="s">
        <v>872</v>
      </c>
      <c r="F146" s="277"/>
      <c r="G146" s="277"/>
      <c r="H146" s="277"/>
      <c r="I146" s="277"/>
      <c r="J146" s="8"/>
      <c r="K146" s="132"/>
      <c r="L146" s="8"/>
    </row>
    <row r="147" spans="4:12" x14ac:dyDescent="0.2">
      <c r="D147" s="2">
        <v>1</v>
      </c>
      <c r="E147" s="278" t="s">
        <v>873</v>
      </c>
      <c r="F147" s="279"/>
      <c r="G147" s="279"/>
      <c r="H147" s="279"/>
      <c r="I147" s="280"/>
      <c r="J147" s="4" t="s">
        <v>16</v>
      </c>
      <c r="K147" s="135">
        <v>13</v>
      </c>
      <c r="L147" s="155">
        <f t="shared" si="11"/>
        <v>15.6</v>
      </c>
    </row>
    <row r="148" spans="4:12" x14ac:dyDescent="0.2">
      <c r="D148" s="6">
        <v>2</v>
      </c>
      <c r="E148" s="276" t="s">
        <v>874</v>
      </c>
      <c r="F148" s="276"/>
      <c r="G148" s="276"/>
      <c r="H148" s="276"/>
      <c r="I148" s="276"/>
      <c r="J148" s="5" t="s">
        <v>16</v>
      </c>
      <c r="K148" s="135">
        <v>165</v>
      </c>
      <c r="L148" s="155">
        <f t="shared" si="11"/>
        <v>198</v>
      </c>
    </row>
    <row r="149" spans="4:12" x14ac:dyDescent="0.2">
      <c r="D149" s="2">
        <v>3</v>
      </c>
      <c r="E149" s="259" t="s">
        <v>875</v>
      </c>
      <c r="F149" s="259"/>
      <c r="G149" s="259"/>
      <c r="H149" s="259"/>
      <c r="I149" s="259"/>
      <c r="J149" s="6" t="s">
        <v>16</v>
      </c>
      <c r="K149" s="135">
        <v>155</v>
      </c>
      <c r="L149" s="155">
        <f t="shared" si="11"/>
        <v>186</v>
      </c>
    </row>
    <row r="150" spans="4:12" x14ac:dyDescent="0.2">
      <c r="D150" s="6">
        <v>4</v>
      </c>
      <c r="E150" s="259" t="s">
        <v>876</v>
      </c>
      <c r="F150" s="259"/>
      <c r="G150" s="259"/>
      <c r="H150" s="259"/>
      <c r="I150" s="259"/>
      <c r="J150" s="4" t="s">
        <v>16</v>
      </c>
      <c r="K150" s="135">
        <v>40</v>
      </c>
      <c r="L150" s="155">
        <f t="shared" si="11"/>
        <v>48</v>
      </c>
    </row>
    <row r="151" spans="4:12" x14ac:dyDescent="0.2">
      <c r="D151" s="2">
        <v>5</v>
      </c>
      <c r="E151" s="259" t="s">
        <v>877</v>
      </c>
      <c r="F151" s="259"/>
      <c r="G151" s="259"/>
      <c r="H151" s="259"/>
      <c r="I151" s="259"/>
      <c r="J151" s="6" t="s">
        <v>16</v>
      </c>
      <c r="K151" s="135">
        <v>30</v>
      </c>
      <c r="L151" s="155">
        <f t="shared" si="11"/>
        <v>36</v>
      </c>
    </row>
    <row r="152" spans="4:12" x14ac:dyDescent="0.2">
      <c r="D152" s="6">
        <v>6</v>
      </c>
      <c r="E152" s="259" t="s">
        <v>878</v>
      </c>
      <c r="F152" s="271" t="s">
        <v>433</v>
      </c>
      <c r="G152" s="271" t="s">
        <v>433</v>
      </c>
      <c r="H152" s="271" t="s">
        <v>433</v>
      </c>
      <c r="I152" s="271" t="s">
        <v>433</v>
      </c>
      <c r="J152" s="130" t="s">
        <v>16</v>
      </c>
      <c r="K152" s="135">
        <v>50</v>
      </c>
      <c r="L152" s="155">
        <f t="shared" si="11"/>
        <v>60</v>
      </c>
    </row>
    <row r="153" spans="4:12" x14ac:dyDescent="0.2">
      <c r="D153" s="2">
        <v>7</v>
      </c>
      <c r="E153" s="259" t="s">
        <v>879</v>
      </c>
      <c r="F153" s="259" t="s">
        <v>433</v>
      </c>
      <c r="G153" s="259" t="s">
        <v>433</v>
      </c>
      <c r="H153" s="259" t="s">
        <v>433</v>
      </c>
      <c r="I153" s="259" t="s">
        <v>433</v>
      </c>
      <c r="J153" s="130" t="s">
        <v>16</v>
      </c>
      <c r="K153" s="135">
        <v>53</v>
      </c>
      <c r="L153" s="155">
        <f t="shared" si="11"/>
        <v>63.599999999999994</v>
      </c>
    </row>
    <row r="154" spans="4:12" x14ac:dyDescent="0.2">
      <c r="D154" s="6">
        <v>8</v>
      </c>
      <c r="E154" s="260" t="s">
        <v>880</v>
      </c>
      <c r="F154" s="263" t="s">
        <v>443</v>
      </c>
      <c r="G154" s="263" t="s">
        <v>443</v>
      </c>
      <c r="H154" s="263" t="s">
        <v>443</v>
      </c>
      <c r="I154" s="264" t="s">
        <v>443</v>
      </c>
      <c r="J154" s="130" t="s">
        <v>16</v>
      </c>
      <c r="K154" s="135">
        <v>665</v>
      </c>
      <c r="L154" s="155">
        <f t="shared" si="11"/>
        <v>798</v>
      </c>
    </row>
    <row r="155" spans="4:12" x14ac:dyDescent="0.2">
      <c r="D155" s="2">
        <v>9</v>
      </c>
      <c r="E155" s="259" t="s">
        <v>881</v>
      </c>
      <c r="F155" s="259"/>
      <c r="G155" s="259"/>
      <c r="H155" s="259"/>
      <c r="I155" s="259"/>
      <c r="J155" s="130" t="s">
        <v>16</v>
      </c>
      <c r="K155" s="135">
        <v>195</v>
      </c>
      <c r="L155" s="155">
        <f t="shared" si="11"/>
        <v>234</v>
      </c>
    </row>
    <row r="156" spans="4:12" ht="12.75" customHeight="1" x14ac:dyDescent="0.2">
      <c r="D156" s="6">
        <v>10</v>
      </c>
      <c r="E156" s="259" t="s">
        <v>882</v>
      </c>
      <c r="F156" s="259"/>
      <c r="G156" s="259"/>
      <c r="H156" s="259"/>
      <c r="I156" s="259"/>
      <c r="J156" s="130" t="s">
        <v>16</v>
      </c>
      <c r="K156" s="135">
        <v>35</v>
      </c>
      <c r="L156" s="155">
        <f t="shared" si="11"/>
        <v>42</v>
      </c>
    </row>
    <row r="157" spans="4:12" ht="12.75" customHeight="1" x14ac:dyDescent="0.2">
      <c r="D157" s="2">
        <v>11</v>
      </c>
      <c r="E157" s="259" t="s">
        <v>883</v>
      </c>
      <c r="F157" s="259"/>
      <c r="G157" s="259"/>
      <c r="H157" s="259"/>
      <c r="I157" s="259"/>
      <c r="J157" s="130" t="s">
        <v>16</v>
      </c>
      <c r="K157" s="135">
        <v>32</v>
      </c>
      <c r="L157" s="155">
        <f t="shared" si="11"/>
        <v>38.4</v>
      </c>
    </row>
    <row r="158" spans="4:12" ht="12.75" customHeight="1" x14ac:dyDescent="0.2">
      <c r="D158" s="6">
        <v>12</v>
      </c>
      <c r="E158" s="259" t="s">
        <v>884</v>
      </c>
      <c r="F158" s="259"/>
      <c r="G158" s="259"/>
      <c r="H158" s="259"/>
      <c r="I158" s="259"/>
      <c r="J158" s="130" t="s">
        <v>16</v>
      </c>
      <c r="K158" s="135">
        <v>33</v>
      </c>
      <c r="L158" s="155">
        <f t="shared" si="11"/>
        <v>39.6</v>
      </c>
    </row>
    <row r="159" spans="4:12" ht="12.75" customHeight="1" x14ac:dyDescent="0.2">
      <c r="D159" s="2">
        <v>13</v>
      </c>
      <c r="E159" s="259" t="s">
        <v>885</v>
      </c>
      <c r="F159" s="259"/>
      <c r="G159" s="259"/>
      <c r="H159" s="259"/>
      <c r="I159" s="259"/>
      <c r="J159" s="130" t="s">
        <v>16</v>
      </c>
      <c r="K159" s="135">
        <v>35</v>
      </c>
      <c r="L159" s="155">
        <f t="shared" si="11"/>
        <v>42</v>
      </c>
    </row>
    <row r="160" spans="4:12" ht="12.75" customHeight="1" x14ac:dyDescent="0.2">
      <c r="D160" s="6">
        <v>14</v>
      </c>
      <c r="E160" s="259" t="s">
        <v>886</v>
      </c>
      <c r="F160" s="259"/>
      <c r="G160" s="259"/>
      <c r="H160" s="259"/>
      <c r="I160" s="259"/>
      <c r="J160" s="130" t="s">
        <v>16</v>
      </c>
      <c r="K160" s="135">
        <v>32</v>
      </c>
      <c r="L160" s="155">
        <f t="shared" si="11"/>
        <v>38.4</v>
      </c>
    </row>
    <row r="161" spans="4:12" ht="12.75" customHeight="1" x14ac:dyDescent="0.2">
      <c r="D161" s="2">
        <v>15</v>
      </c>
      <c r="E161" s="259" t="s">
        <v>887</v>
      </c>
      <c r="F161" s="259"/>
      <c r="G161" s="259"/>
      <c r="H161" s="259"/>
      <c r="I161" s="259"/>
      <c r="J161" s="130" t="s">
        <v>16</v>
      </c>
      <c r="K161" s="135">
        <v>35</v>
      </c>
      <c r="L161" s="155">
        <f t="shared" si="11"/>
        <v>42</v>
      </c>
    </row>
    <row r="162" spans="4:12" ht="12.75" customHeight="1" x14ac:dyDescent="0.2">
      <c r="D162" s="6">
        <v>16</v>
      </c>
      <c r="E162" s="259" t="s">
        <v>888</v>
      </c>
      <c r="F162" s="259"/>
      <c r="G162" s="259"/>
      <c r="H162" s="259"/>
      <c r="I162" s="259"/>
      <c r="J162" s="130" t="s">
        <v>16</v>
      </c>
      <c r="K162" s="135">
        <v>45</v>
      </c>
      <c r="L162" s="155">
        <f t="shared" si="11"/>
        <v>54</v>
      </c>
    </row>
    <row r="163" spans="4:12" ht="12.75" customHeight="1" x14ac:dyDescent="0.2">
      <c r="D163" s="2">
        <v>17</v>
      </c>
      <c r="E163" s="270" t="s">
        <v>889</v>
      </c>
      <c r="F163" s="261"/>
      <c r="G163" s="261"/>
      <c r="H163" s="261"/>
      <c r="I163" s="262"/>
      <c r="J163" s="130" t="s">
        <v>16</v>
      </c>
      <c r="K163" s="135">
        <v>270</v>
      </c>
      <c r="L163" s="155">
        <f t="shared" si="11"/>
        <v>324</v>
      </c>
    </row>
    <row r="164" spans="4:12" ht="12.75" customHeight="1" x14ac:dyDescent="0.2">
      <c r="D164" s="6">
        <v>18</v>
      </c>
      <c r="E164" s="259" t="s">
        <v>890</v>
      </c>
      <c r="F164" s="259"/>
      <c r="G164" s="259"/>
      <c r="H164" s="259"/>
      <c r="I164" s="259"/>
      <c r="J164" s="130" t="s">
        <v>16</v>
      </c>
      <c r="K164" s="135">
        <v>75</v>
      </c>
      <c r="L164" s="155">
        <f t="shared" si="11"/>
        <v>90</v>
      </c>
    </row>
    <row r="165" spans="4:12" ht="12.75" customHeight="1" x14ac:dyDescent="0.2">
      <c r="D165" s="2">
        <v>19</v>
      </c>
      <c r="E165" s="265" t="s">
        <v>891</v>
      </c>
      <c r="F165" s="265"/>
      <c r="G165" s="265"/>
      <c r="H165" s="265"/>
      <c r="I165" s="265"/>
      <c r="J165" s="130" t="s">
        <v>16</v>
      </c>
      <c r="K165" s="135">
        <v>65</v>
      </c>
      <c r="L165" s="155">
        <f t="shared" si="11"/>
        <v>78</v>
      </c>
    </row>
    <row r="166" spans="4:12" ht="12.75" customHeight="1" x14ac:dyDescent="0.2">
      <c r="D166" s="6">
        <v>20</v>
      </c>
      <c r="E166" s="259" t="s">
        <v>892</v>
      </c>
      <c r="F166" s="259"/>
      <c r="G166" s="259"/>
      <c r="H166" s="259"/>
      <c r="I166" s="259"/>
      <c r="J166" s="130" t="s">
        <v>17</v>
      </c>
      <c r="K166" s="135">
        <v>10</v>
      </c>
      <c r="L166" s="155">
        <f t="shared" si="11"/>
        <v>12</v>
      </c>
    </row>
    <row r="167" spans="4:12" ht="12.75" customHeight="1" x14ac:dyDescent="0.2">
      <c r="D167" s="2">
        <v>21</v>
      </c>
      <c r="E167" s="259" t="s">
        <v>893</v>
      </c>
      <c r="F167" s="259"/>
      <c r="G167" s="259"/>
      <c r="H167" s="259"/>
      <c r="I167" s="259"/>
      <c r="J167" s="130" t="s">
        <v>17</v>
      </c>
      <c r="K167" s="135">
        <v>25</v>
      </c>
      <c r="L167" s="155">
        <f t="shared" si="11"/>
        <v>30</v>
      </c>
    </row>
    <row r="168" spans="4:12" x14ac:dyDescent="0.2">
      <c r="D168" s="6">
        <v>22</v>
      </c>
      <c r="E168" s="146" t="s">
        <v>894</v>
      </c>
      <c r="F168" s="147"/>
      <c r="G168" s="147"/>
      <c r="H168" s="147"/>
      <c r="I168" s="148"/>
      <c r="J168" s="130" t="s">
        <v>17</v>
      </c>
      <c r="K168" s="135">
        <v>135</v>
      </c>
      <c r="L168" s="133">
        <f t="shared" si="11"/>
        <v>162</v>
      </c>
    </row>
    <row r="169" spans="4:12" x14ac:dyDescent="0.2">
      <c r="D169" s="130">
        <v>23</v>
      </c>
      <c r="E169" s="156" t="s">
        <v>895</v>
      </c>
      <c r="F169" s="153"/>
      <c r="G169" s="153"/>
      <c r="H169" s="153"/>
      <c r="I169" s="154"/>
      <c r="J169" s="130" t="s">
        <v>17</v>
      </c>
      <c r="K169" s="135">
        <v>117</v>
      </c>
      <c r="L169" s="133">
        <f t="shared" si="11"/>
        <v>140.4</v>
      </c>
    </row>
    <row r="170" spans="4:12" x14ac:dyDescent="0.2">
      <c r="D170" s="5">
        <v>24</v>
      </c>
      <c r="E170" s="266" t="s">
        <v>63</v>
      </c>
      <c r="F170" s="266"/>
      <c r="G170" s="266"/>
      <c r="H170" s="266"/>
      <c r="I170" s="266"/>
      <c r="J170" s="130" t="s">
        <v>16</v>
      </c>
      <c r="K170" s="135">
        <v>1900</v>
      </c>
      <c r="L170" s="133">
        <f t="shared" si="11"/>
        <v>2280</v>
      </c>
    </row>
    <row r="171" spans="4:12" x14ac:dyDescent="0.2">
      <c r="D171" s="130">
        <v>25</v>
      </c>
      <c r="E171" s="266" t="s">
        <v>896</v>
      </c>
      <c r="F171" s="266"/>
      <c r="G171" s="266"/>
      <c r="H171" s="266"/>
      <c r="I171" s="266"/>
      <c r="J171" s="130" t="s">
        <v>16</v>
      </c>
      <c r="K171" s="135">
        <v>5200</v>
      </c>
      <c r="L171" s="133">
        <f t="shared" si="11"/>
        <v>6240</v>
      </c>
    </row>
    <row r="172" spans="4:12" x14ac:dyDescent="0.2">
      <c r="D172" s="5">
        <v>26</v>
      </c>
      <c r="E172" s="266" t="s">
        <v>897</v>
      </c>
      <c r="F172" s="266"/>
      <c r="G172" s="266"/>
      <c r="H172" s="266"/>
      <c r="I172" s="266"/>
      <c r="J172" s="130" t="s">
        <v>16</v>
      </c>
      <c r="K172" s="135">
        <v>7300</v>
      </c>
      <c r="L172" s="133">
        <f t="shared" si="11"/>
        <v>8760</v>
      </c>
    </row>
    <row r="173" spans="4:12" x14ac:dyDescent="0.2">
      <c r="D173" s="130">
        <v>27</v>
      </c>
      <c r="E173" s="266" t="s">
        <v>898</v>
      </c>
      <c r="F173" s="266"/>
      <c r="G173" s="266"/>
      <c r="H173" s="266"/>
      <c r="I173" s="266"/>
      <c r="J173" s="130" t="s">
        <v>16</v>
      </c>
      <c r="K173" s="135">
        <v>0</v>
      </c>
      <c r="L173" s="133">
        <f t="shared" si="11"/>
        <v>0</v>
      </c>
    </row>
    <row r="174" spans="4:12" x14ac:dyDescent="0.2">
      <c r="D174" s="5">
        <v>28</v>
      </c>
      <c r="E174" s="257" t="s">
        <v>899</v>
      </c>
      <c r="F174" s="257"/>
      <c r="G174" s="257"/>
      <c r="H174" s="257"/>
      <c r="I174" s="257"/>
      <c r="J174" s="130" t="s">
        <v>16</v>
      </c>
      <c r="K174" s="135">
        <v>500</v>
      </c>
      <c r="L174" s="133">
        <f t="shared" ref="L174:L177" si="12">K174*1.2</f>
        <v>600</v>
      </c>
    </row>
    <row r="175" spans="4:12" x14ac:dyDescent="0.2">
      <c r="D175" s="130">
        <v>29</v>
      </c>
      <c r="E175" s="267" t="s">
        <v>900</v>
      </c>
      <c r="F175" s="268"/>
      <c r="G175" s="268"/>
      <c r="H175" s="268"/>
      <c r="I175" s="269"/>
      <c r="J175" s="130" t="s">
        <v>16</v>
      </c>
      <c r="K175" s="135">
        <v>350</v>
      </c>
      <c r="L175" s="133">
        <f t="shared" si="12"/>
        <v>420</v>
      </c>
    </row>
    <row r="176" spans="4:12" x14ac:dyDescent="0.2">
      <c r="D176" s="5">
        <v>30</v>
      </c>
      <c r="E176" s="257" t="s">
        <v>917</v>
      </c>
      <c r="F176" s="257"/>
      <c r="G176" s="257"/>
      <c r="H176" s="257"/>
      <c r="I176" s="257"/>
      <c r="J176" s="130" t="s">
        <v>16</v>
      </c>
      <c r="K176" s="135">
        <v>110</v>
      </c>
      <c r="L176" s="133">
        <f t="shared" si="12"/>
        <v>132</v>
      </c>
    </row>
    <row r="177" spans="4:12" x14ac:dyDescent="0.2">
      <c r="D177" s="130">
        <v>31</v>
      </c>
      <c r="E177" s="257" t="s">
        <v>901</v>
      </c>
      <c r="F177" s="257"/>
      <c r="G177" s="257"/>
      <c r="H177" s="257"/>
      <c r="I177" s="257"/>
      <c r="J177" s="130" t="s">
        <v>17</v>
      </c>
      <c r="K177" s="135">
        <v>185</v>
      </c>
      <c r="L177" s="133">
        <f t="shared" si="12"/>
        <v>222</v>
      </c>
    </row>
    <row r="178" spans="4:12" x14ac:dyDescent="0.2">
      <c r="D178" s="5">
        <v>32</v>
      </c>
      <c r="E178" s="257" t="s">
        <v>902</v>
      </c>
      <c r="F178" s="257"/>
      <c r="G178" s="257"/>
      <c r="H178" s="257"/>
      <c r="I178" s="257"/>
      <c r="J178" s="130" t="s">
        <v>17</v>
      </c>
      <c r="K178" s="135">
        <v>205</v>
      </c>
      <c r="L178" s="133">
        <f t="shared" ref="L178:L182" si="13">K178*1.2</f>
        <v>246</v>
      </c>
    </row>
    <row r="179" spans="4:12" x14ac:dyDescent="0.2">
      <c r="D179" s="130">
        <v>33</v>
      </c>
      <c r="E179" s="257" t="s">
        <v>903</v>
      </c>
      <c r="F179" s="257"/>
      <c r="G179" s="257"/>
      <c r="H179" s="257"/>
      <c r="I179" s="257"/>
      <c r="J179" s="130" t="s">
        <v>17</v>
      </c>
      <c r="K179" s="135">
        <v>170</v>
      </c>
      <c r="L179" s="133">
        <f t="shared" si="13"/>
        <v>204</v>
      </c>
    </row>
    <row r="180" spans="4:12" x14ac:dyDescent="0.2">
      <c r="D180" s="5">
        <v>34</v>
      </c>
      <c r="E180" s="254" t="s">
        <v>904</v>
      </c>
      <c r="F180" s="255"/>
      <c r="G180" s="255"/>
      <c r="H180" s="255"/>
      <c r="I180" s="256"/>
      <c r="J180" s="130" t="s">
        <v>17</v>
      </c>
      <c r="K180" s="135">
        <v>950</v>
      </c>
      <c r="L180" s="133">
        <f t="shared" si="13"/>
        <v>1140</v>
      </c>
    </row>
    <row r="181" spans="4:12" x14ac:dyDescent="0.2">
      <c r="D181" s="130">
        <v>35</v>
      </c>
      <c r="E181" s="254" t="s">
        <v>905</v>
      </c>
      <c r="F181" s="255"/>
      <c r="G181" s="255"/>
      <c r="H181" s="255"/>
      <c r="I181" s="256"/>
      <c r="J181" s="130" t="s">
        <v>17</v>
      </c>
      <c r="K181" s="135">
        <v>730</v>
      </c>
      <c r="L181" s="133">
        <f t="shared" si="13"/>
        <v>876</v>
      </c>
    </row>
    <row r="182" spans="4:12" x14ac:dyDescent="0.2">
      <c r="D182" s="5">
        <v>36</v>
      </c>
      <c r="E182" s="254" t="s">
        <v>906</v>
      </c>
      <c r="F182" s="255"/>
      <c r="G182" s="255"/>
      <c r="H182" s="255"/>
      <c r="I182" s="256"/>
      <c r="J182" s="130" t="s">
        <v>17</v>
      </c>
      <c r="K182" s="135">
        <v>120</v>
      </c>
      <c r="L182" s="133">
        <f t="shared" si="13"/>
        <v>144</v>
      </c>
    </row>
    <row r="183" spans="4:12" x14ac:dyDescent="0.2">
      <c r="D183" s="2">
        <v>37</v>
      </c>
      <c r="E183" s="258" t="s">
        <v>907</v>
      </c>
      <c r="F183" s="258"/>
      <c r="G183" s="258"/>
      <c r="H183" s="258"/>
      <c r="I183" s="258"/>
      <c r="J183" s="130" t="s">
        <v>16</v>
      </c>
      <c r="K183" s="135">
        <v>220</v>
      </c>
      <c r="L183" s="133">
        <f t="shared" ref="L183:L187" si="14">K183*1.2</f>
        <v>264</v>
      </c>
    </row>
    <row r="184" spans="4:12" x14ac:dyDescent="0.2">
      <c r="D184" s="6">
        <v>38</v>
      </c>
      <c r="E184" s="258" t="s">
        <v>908</v>
      </c>
      <c r="F184" s="258"/>
      <c r="G184" s="258"/>
      <c r="H184" s="258"/>
      <c r="I184" s="258"/>
      <c r="J184" s="130" t="s">
        <v>16</v>
      </c>
      <c r="K184" s="135">
        <v>180</v>
      </c>
      <c r="L184" s="133">
        <f t="shared" si="14"/>
        <v>216</v>
      </c>
    </row>
    <row r="185" spans="4:12" x14ac:dyDescent="0.2">
      <c r="D185" s="2">
        <v>39</v>
      </c>
      <c r="E185" s="258" t="s">
        <v>909</v>
      </c>
      <c r="F185" s="258"/>
      <c r="G185" s="258"/>
      <c r="H185" s="258"/>
      <c r="I185" s="258"/>
      <c r="J185" s="130" t="s">
        <v>16</v>
      </c>
      <c r="K185" s="135">
        <v>165</v>
      </c>
      <c r="L185" s="133">
        <f t="shared" si="14"/>
        <v>198</v>
      </c>
    </row>
    <row r="186" spans="4:12" x14ac:dyDescent="0.2">
      <c r="D186" s="6">
        <v>40</v>
      </c>
      <c r="E186" s="258" t="s">
        <v>910</v>
      </c>
      <c r="F186" s="258"/>
      <c r="G186" s="258"/>
      <c r="H186" s="258"/>
      <c r="I186" s="258"/>
      <c r="J186" s="130" t="s">
        <v>16</v>
      </c>
      <c r="K186" s="135">
        <v>260</v>
      </c>
      <c r="L186" s="133">
        <f t="shared" si="14"/>
        <v>312</v>
      </c>
    </row>
    <row r="187" spans="4:12" x14ac:dyDescent="0.2">
      <c r="D187" s="2">
        <v>41</v>
      </c>
      <c r="E187" s="259" t="s">
        <v>911</v>
      </c>
      <c r="F187" s="259"/>
      <c r="G187" s="259"/>
      <c r="H187" s="259"/>
      <c r="I187" s="259"/>
      <c r="J187" s="130" t="s">
        <v>16</v>
      </c>
      <c r="K187" s="135">
        <v>165</v>
      </c>
      <c r="L187" s="133">
        <f t="shared" si="14"/>
        <v>198</v>
      </c>
    </row>
    <row r="188" spans="4:12" x14ac:dyDescent="0.2">
      <c r="D188" s="6">
        <v>42</v>
      </c>
      <c r="E188" s="260" t="s">
        <v>912</v>
      </c>
      <c r="F188" s="261"/>
      <c r="G188" s="261"/>
      <c r="H188" s="261"/>
      <c r="I188" s="262"/>
      <c r="J188" s="130" t="s">
        <v>16</v>
      </c>
      <c r="K188" s="135">
        <v>1000</v>
      </c>
      <c r="L188" s="133">
        <f t="shared" ref="L188:L211" si="15">K188*1.2</f>
        <v>1200</v>
      </c>
    </row>
    <row r="189" spans="4:12" x14ac:dyDescent="0.2">
      <c r="D189" s="2">
        <v>43</v>
      </c>
      <c r="E189" s="260" t="s">
        <v>913</v>
      </c>
      <c r="F189" s="263"/>
      <c r="G189" s="263"/>
      <c r="H189" s="263"/>
      <c r="I189" s="264"/>
      <c r="J189" s="130" t="s">
        <v>16</v>
      </c>
      <c r="K189" s="135">
        <v>130</v>
      </c>
      <c r="L189" s="133">
        <f t="shared" si="15"/>
        <v>156</v>
      </c>
    </row>
    <row r="190" spans="4:12" x14ac:dyDescent="0.2">
      <c r="D190" s="6">
        <v>44</v>
      </c>
      <c r="E190" s="260" t="s">
        <v>914</v>
      </c>
      <c r="F190" s="263"/>
      <c r="G190" s="263"/>
      <c r="H190" s="263"/>
      <c r="I190" s="264"/>
      <c r="J190" s="130" t="s">
        <v>17</v>
      </c>
      <c r="K190" s="135">
        <v>450</v>
      </c>
      <c r="L190" s="133">
        <f t="shared" si="15"/>
        <v>540</v>
      </c>
    </row>
    <row r="191" spans="4:12" x14ac:dyDescent="0.2">
      <c r="D191" s="2">
        <v>45</v>
      </c>
      <c r="E191" s="265" t="s">
        <v>915</v>
      </c>
      <c r="F191" s="265"/>
      <c r="G191" s="265"/>
      <c r="H191" s="265"/>
      <c r="I191" s="265"/>
      <c r="J191" s="2" t="s">
        <v>17</v>
      </c>
      <c r="K191" s="135">
        <v>600</v>
      </c>
      <c r="L191" s="133">
        <f t="shared" si="15"/>
        <v>720</v>
      </c>
    </row>
    <row r="192" spans="4:12" x14ac:dyDescent="0.2">
      <c r="D192" s="6">
        <v>46</v>
      </c>
      <c r="E192" s="265" t="s">
        <v>916</v>
      </c>
      <c r="F192" s="265"/>
      <c r="G192" s="265"/>
      <c r="H192" s="265"/>
      <c r="I192" s="265"/>
      <c r="J192" s="2" t="s">
        <v>17</v>
      </c>
      <c r="K192" s="135">
        <v>550</v>
      </c>
      <c r="L192" s="133">
        <f t="shared" si="15"/>
        <v>660</v>
      </c>
    </row>
    <row r="193" spans="4:13" x14ac:dyDescent="0.2">
      <c r="D193" s="8"/>
      <c r="E193" s="251" t="s">
        <v>918</v>
      </c>
      <c r="F193" s="252"/>
      <c r="G193" s="252"/>
      <c r="H193" s="252"/>
      <c r="I193" s="253"/>
      <c r="J193" s="8"/>
      <c r="K193" s="132"/>
      <c r="L193" s="132"/>
    </row>
    <row r="194" spans="4:13" x14ac:dyDescent="0.2">
      <c r="D194" s="5">
        <v>1</v>
      </c>
      <c r="E194" s="254" t="s">
        <v>924</v>
      </c>
      <c r="F194" s="255"/>
      <c r="G194" s="255"/>
      <c r="H194" s="255"/>
      <c r="I194" s="256"/>
      <c r="J194" s="5" t="s">
        <v>16</v>
      </c>
      <c r="K194" s="135">
        <v>91</v>
      </c>
      <c r="L194" s="133">
        <f t="shared" si="15"/>
        <v>109.2</v>
      </c>
    </row>
    <row r="195" spans="4:13" x14ac:dyDescent="0.2">
      <c r="D195" s="5">
        <v>2</v>
      </c>
      <c r="E195" s="254" t="s">
        <v>922</v>
      </c>
      <c r="F195" s="255"/>
      <c r="G195" s="255"/>
      <c r="H195" s="255"/>
      <c r="I195" s="256"/>
      <c r="J195" s="5" t="s">
        <v>16</v>
      </c>
      <c r="K195" s="135">
        <v>180</v>
      </c>
      <c r="L195" s="133">
        <f t="shared" si="15"/>
        <v>216</v>
      </c>
      <c r="M195" s="157"/>
    </row>
    <row r="196" spans="4:13" x14ac:dyDescent="0.2">
      <c r="D196" s="5">
        <v>3</v>
      </c>
      <c r="E196" s="254" t="s">
        <v>923</v>
      </c>
      <c r="F196" s="255"/>
      <c r="G196" s="255"/>
      <c r="H196" s="255"/>
      <c r="I196" s="256"/>
      <c r="J196" s="5" t="s">
        <v>16</v>
      </c>
      <c r="K196" s="135">
        <v>180</v>
      </c>
      <c r="L196" s="133">
        <f t="shared" si="15"/>
        <v>216</v>
      </c>
      <c r="M196" s="157"/>
    </row>
    <row r="197" spans="4:13" x14ac:dyDescent="0.2">
      <c r="D197" s="5">
        <v>4</v>
      </c>
      <c r="E197" s="254" t="s">
        <v>925</v>
      </c>
      <c r="F197" s="255"/>
      <c r="G197" s="255"/>
      <c r="H197" s="255"/>
      <c r="I197" s="256"/>
      <c r="J197" s="5" t="s">
        <v>16</v>
      </c>
      <c r="K197" s="135">
        <v>127</v>
      </c>
      <c r="L197" s="133">
        <f t="shared" si="15"/>
        <v>152.4</v>
      </c>
      <c r="M197" s="157"/>
    </row>
    <row r="198" spans="4:13" x14ac:dyDescent="0.2">
      <c r="D198" s="5">
        <v>5</v>
      </c>
      <c r="E198" s="254" t="s">
        <v>919</v>
      </c>
      <c r="F198" s="255"/>
      <c r="G198" s="255"/>
      <c r="H198" s="255"/>
      <c r="I198" s="256"/>
      <c r="J198" s="5" t="s">
        <v>16</v>
      </c>
      <c r="K198" s="135">
        <v>127</v>
      </c>
      <c r="L198" s="133">
        <f t="shared" si="15"/>
        <v>152.4</v>
      </c>
    </row>
    <row r="199" spans="4:13" x14ac:dyDescent="0.2">
      <c r="D199" s="5">
        <v>6</v>
      </c>
      <c r="E199" s="257" t="s">
        <v>926</v>
      </c>
      <c r="F199" s="257"/>
      <c r="G199" s="257"/>
      <c r="H199" s="257"/>
      <c r="I199" s="257"/>
      <c r="J199" s="5" t="s">
        <v>16</v>
      </c>
      <c r="K199" s="135">
        <v>601</v>
      </c>
      <c r="L199" s="133">
        <f t="shared" si="15"/>
        <v>721.19999999999993</v>
      </c>
    </row>
    <row r="200" spans="4:13" x14ac:dyDescent="0.2">
      <c r="D200" s="5">
        <v>7</v>
      </c>
      <c r="E200" s="254" t="s">
        <v>927</v>
      </c>
      <c r="F200" s="255"/>
      <c r="G200" s="255"/>
      <c r="H200" s="255"/>
      <c r="I200" s="256"/>
      <c r="J200" s="5" t="s">
        <v>16</v>
      </c>
      <c r="K200" s="135">
        <v>490</v>
      </c>
      <c r="L200" s="133">
        <f t="shared" si="15"/>
        <v>588</v>
      </c>
    </row>
    <row r="201" spans="4:13" x14ac:dyDescent="0.2">
      <c r="D201" s="5">
        <v>8</v>
      </c>
      <c r="E201" s="254" t="s">
        <v>928</v>
      </c>
      <c r="F201" s="255"/>
      <c r="G201" s="255"/>
      <c r="H201" s="255"/>
      <c r="I201" s="256"/>
      <c r="J201" s="5" t="s">
        <v>16</v>
      </c>
      <c r="K201" s="135">
        <v>760</v>
      </c>
      <c r="L201" s="133">
        <f t="shared" si="15"/>
        <v>912</v>
      </c>
    </row>
    <row r="202" spans="4:13" x14ac:dyDescent="0.2">
      <c r="D202" s="5">
        <v>9</v>
      </c>
      <c r="E202" s="254" t="s">
        <v>920</v>
      </c>
      <c r="F202" s="255"/>
      <c r="G202" s="255"/>
      <c r="H202" s="255"/>
      <c r="I202" s="256"/>
      <c r="J202" s="5" t="s">
        <v>16</v>
      </c>
      <c r="K202" s="135">
        <v>700</v>
      </c>
      <c r="L202" s="133">
        <f t="shared" si="15"/>
        <v>840</v>
      </c>
    </row>
    <row r="203" spans="4:13" x14ac:dyDescent="0.2">
      <c r="D203" s="5">
        <v>10</v>
      </c>
      <c r="E203" s="254" t="s">
        <v>180</v>
      </c>
      <c r="F203" s="255"/>
      <c r="G203" s="255"/>
      <c r="H203" s="255"/>
      <c r="I203" s="256"/>
      <c r="J203" s="5" t="s">
        <v>16</v>
      </c>
      <c r="K203" s="135">
        <v>571</v>
      </c>
      <c r="L203" s="133">
        <f t="shared" si="15"/>
        <v>685.19999999999993</v>
      </c>
    </row>
    <row r="204" spans="4:13" x14ac:dyDescent="0.2">
      <c r="D204" s="5">
        <v>11</v>
      </c>
      <c r="E204" s="254" t="s">
        <v>185</v>
      </c>
      <c r="F204" s="255"/>
      <c r="G204" s="255"/>
      <c r="H204" s="255"/>
      <c r="I204" s="256"/>
      <c r="J204" s="5" t="s">
        <v>16</v>
      </c>
      <c r="K204" s="135">
        <v>246</v>
      </c>
      <c r="L204" s="133">
        <f t="shared" si="15"/>
        <v>295.2</v>
      </c>
    </row>
    <row r="205" spans="4:13" x14ac:dyDescent="0.2">
      <c r="D205" s="5">
        <v>12</v>
      </c>
      <c r="E205" s="254" t="s">
        <v>921</v>
      </c>
      <c r="F205" s="255"/>
      <c r="G205" s="255"/>
      <c r="H205" s="255"/>
      <c r="I205" s="256"/>
      <c r="J205" s="5" t="s">
        <v>16</v>
      </c>
      <c r="K205" s="135">
        <v>221</v>
      </c>
      <c r="L205" s="133">
        <f t="shared" si="15"/>
        <v>265.2</v>
      </c>
    </row>
    <row r="206" spans="4:13" x14ac:dyDescent="0.2">
      <c r="D206" s="5">
        <v>13</v>
      </c>
      <c r="E206" s="254" t="s">
        <v>929</v>
      </c>
      <c r="F206" s="255"/>
      <c r="G206" s="255"/>
      <c r="H206" s="255"/>
      <c r="I206" s="256"/>
      <c r="J206" s="5" t="s">
        <v>16</v>
      </c>
      <c r="K206" s="135">
        <v>72</v>
      </c>
      <c r="L206" s="133">
        <f t="shared" si="15"/>
        <v>86.399999999999991</v>
      </c>
    </row>
    <row r="207" spans="4:13" x14ac:dyDescent="0.2">
      <c r="D207" s="5">
        <v>14</v>
      </c>
      <c r="E207" s="254" t="s">
        <v>930</v>
      </c>
      <c r="F207" s="255"/>
      <c r="G207" s="255"/>
      <c r="H207" s="255"/>
      <c r="I207" s="256"/>
      <c r="J207" s="5" t="s">
        <v>16</v>
      </c>
      <c r="K207" s="135">
        <v>65</v>
      </c>
      <c r="L207" s="133">
        <f t="shared" si="15"/>
        <v>78</v>
      </c>
    </row>
    <row r="208" spans="4:13" x14ac:dyDescent="0.2">
      <c r="D208" s="5">
        <v>15</v>
      </c>
      <c r="E208" s="254" t="s">
        <v>931</v>
      </c>
      <c r="F208" s="255"/>
      <c r="G208" s="255"/>
      <c r="H208" s="255"/>
      <c r="I208" s="256"/>
      <c r="J208" s="5" t="s">
        <v>16</v>
      </c>
      <c r="K208" s="135">
        <v>67</v>
      </c>
      <c r="L208" s="133">
        <f t="shared" si="15"/>
        <v>80.399999999999991</v>
      </c>
    </row>
    <row r="209" spans="4:12" x14ac:dyDescent="0.2">
      <c r="D209" s="5">
        <v>16</v>
      </c>
      <c r="E209" s="254" t="s">
        <v>932</v>
      </c>
      <c r="F209" s="255"/>
      <c r="G209" s="255"/>
      <c r="H209" s="255"/>
      <c r="I209" s="256"/>
      <c r="J209" s="5" t="s">
        <v>16</v>
      </c>
      <c r="K209" s="135">
        <v>64</v>
      </c>
      <c r="L209" s="133">
        <f t="shared" si="15"/>
        <v>76.8</v>
      </c>
    </row>
    <row r="210" spans="4:12" x14ac:dyDescent="0.2">
      <c r="D210" s="5">
        <v>17</v>
      </c>
      <c r="E210" s="254" t="s">
        <v>933</v>
      </c>
      <c r="F210" s="255"/>
      <c r="G210" s="255"/>
      <c r="H210" s="255"/>
      <c r="I210" s="256"/>
      <c r="J210" s="5" t="s">
        <v>16</v>
      </c>
      <c r="K210" s="135">
        <v>205</v>
      </c>
      <c r="L210" s="133">
        <f t="shared" si="15"/>
        <v>246</v>
      </c>
    </row>
    <row r="211" spans="4:12" x14ac:dyDescent="0.2">
      <c r="D211" s="5">
        <v>18</v>
      </c>
      <c r="E211" s="254" t="s">
        <v>414</v>
      </c>
      <c r="F211" s="255"/>
      <c r="G211" s="255"/>
      <c r="H211" s="255"/>
      <c r="I211" s="256"/>
      <c r="J211" s="5" t="s">
        <v>16</v>
      </c>
      <c r="K211" s="135">
        <v>134</v>
      </c>
      <c r="L211" s="133">
        <f t="shared" si="15"/>
        <v>160.79999999999998</v>
      </c>
    </row>
    <row r="212" spans="4:12" x14ac:dyDescent="0.2">
      <c r="D212" s="5"/>
      <c r="E212" s="254"/>
      <c r="F212" s="255"/>
      <c r="G212" s="255"/>
      <c r="H212" s="255"/>
      <c r="I212" s="256"/>
      <c r="J212" s="5"/>
      <c r="K212" s="135"/>
      <c r="L212" s="12"/>
    </row>
  </sheetData>
  <sheetProtection formatCells="0" formatColumns="0" formatRows="0" insertColumns="0" insertRows="0" insertHyperlinks="0" deleteColumns="0" deleteRows="0" sort="0" autoFilter="0" pivotTables="0"/>
  <mergeCells count="204">
    <mergeCell ref="E210:I210"/>
    <mergeCell ref="E211:I211"/>
    <mergeCell ref="E212:I212"/>
    <mergeCell ref="E201:I201"/>
    <mergeCell ref="E202:I202"/>
    <mergeCell ref="E203:I203"/>
    <mergeCell ref="E204:I204"/>
    <mergeCell ref="E205:I205"/>
    <mergeCell ref="E206:I206"/>
    <mergeCell ref="E207:I207"/>
    <mergeCell ref="E208:I208"/>
    <mergeCell ref="E209:I209"/>
    <mergeCell ref="E108:I108"/>
    <mergeCell ref="E96:I96"/>
    <mergeCell ref="E97:I97"/>
    <mergeCell ref="E91:I91"/>
    <mergeCell ref="E110:I110"/>
    <mergeCell ref="E111:I111"/>
    <mergeCell ref="E112:I112"/>
    <mergeCell ref="E26:I26"/>
    <mergeCell ref="E27:I27"/>
    <mergeCell ref="E99:I99"/>
    <mergeCell ref="E100:I100"/>
    <mergeCell ref="E101:I101"/>
    <mergeCell ref="E102:I102"/>
    <mergeCell ref="E103:I103"/>
    <mergeCell ref="E104:I104"/>
    <mergeCell ref="E105:I105"/>
    <mergeCell ref="E106:I106"/>
    <mergeCell ref="E107:I107"/>
    <mergeCell ref="E38:I38"/>
    <mergeCell ref="E44:I44"/>
    <mergeCell ref="E36:I36"/>
    <mergeCell ref="E33:I33"/>
    <mergeCell ref="E34:I34"/>
    <mergeCell ref="E35:I35"/>
    <mergeCell ref="E15:I15"/>
    <mergeCell ref="E16:I16"/>
    <mergeCell ref="E19:I19"/>
    <mergeCell ref="E18:I18"/>
    <mergeCell ref="E23:I23"/>
    <mergeCell ref="E21:I21"/>
    <mergeCell ref="E17:I17"/>
    <mergeCell ref="E45:I45"/>
    <mergeCell ref="E109:I109"/>
    <mergeCell ref="E92:I92"/>
    <mergeCell ref="E93:I93"/>
    <mergeCell ref="E94:I94"/>
    <mergeCell ref="E28:I28"/>
    <mergeCell ref="E24:I24"/>
    <mergeCell ref="E60:I60"/>
    <mergeCell ref="E66:I66"/>
    <mergeCell ref="E63:I63"/>
    <mergeCell ref="E62:I62"/>
    <mergeCell ref="E89:I89"/>
    <mergeCell ref="E83:I83"/>
    <mergeCell ref="E81:I81"/>
    <mergeCell ref="E76:I76"/>
    <mergeCell ref="E88:I88"/>
    <mergeCell ref="E80:I80"/>
    <mergeCell ref="M1:M7"/>
    <mergeCell ref="D1:E7"/>
    <mergeCell ref="F1:L7"/>
    <mergeCell ref="E9:I9"/>
    <mergeCell ref="E13:I13"/>
    <mergeCell ref="E11:I11"/>
    <mergeCell ref="E10:I10"/>
    <mergeCell ref="E12:I12"/>
    <mergeCell ref="E14:I14"/>
    <mergeCell ref="F8:I8"/>
    <mergeCell ref="E20:I20"/>
    <mergeCell ref="E39:I39"/>
    <mergeCell ref="E40:I40"/>
    <mergeCell ref="E22:I22"/>
    <mergeCell ref="E30:I30"/>
    <mergeCell ref="E29:I29"/>
    <mergeCell ref="E37:I37"/>
    <mergeCell ref="E31:I31"/>
    <mergeCell ref="E32:I32"/>
    <mergeCell ref="E25:I25"/>
    <mergeCell ref="E41:I41"/>
    <mergeCell ref="E48:I48"/>
    <mergeCell ref="E42:I42"/>
    <mergeCell ref="E43:I43"/>
    <mergeCell ref="E50:I50"/>
    <mergeCell ref="E58:I58"/>
    <mergeCell ref="E69:I69"/>
    <mergeCell ref="E61:I61"/>
    <mergeCell ref="E51:I51"/>
    <mergeCell ref="E57:I57"/>
    <mergeCell ref="E53:I53"/>
    <mergeCell ref="E64:I64"/>
    <mergeCell ref="E65:I65"/>
    <mergeCell ref="E67:I67"/>
    <mergeCell ref="E49:I49"/>
    <mergeCell ref="E47:I47"/>
    <mergeCell ref="E55:I55"/>
    <mergeCell ref="E54:I54"/>
    <mergeCell ref="E46:I46"/>
    <mergeCell ref="E68:I68"/>
    <mergeCell ref="E56:I56"/>
    <mergeCell ref="E59:I59"/>
    <mergeCell ref="E52:I52"/>
    <mergeCell ref="E70:I70"/>
    <mergeCell ref="E73:I73"/>
    <mergeCell ref="E114:I114"/>
    <mergeCell ref="E115:I115"/>
    <mergeCell ref="E116:I116"/>
    <mergeCell ref="E117:I117"/>
    <mergeCell ref="E118:I118"/>
    <mergeCell ref="E119:I119"/>
    <mergeCell ref="E136:I136"/>
    <mergeCell ref="E78:I78"/>
    <mergeCell ref="E85:I85"/>
    <mergeCell ref="E71:I71"/>
    <mergeCell ref="E86:I86"/>
    <mergeCell ref="E75:I75"/>
    <mergeCell ref="E84:I84"/>
    <mergeCell ref="E74:I74"/>
    <mergeCell ref="E77:I77"/>
    <mergeCell ref="E72:I72"/>
    <mergeCell ref="E82:I82"/>
    <mergeCell ref="E90:I90"/>
    <mergeCell ref="E87:I87"/>
    <mergeCell ref="E79:I79"/>
    <mergeCell ref="E113:I113"/>
    <mergeCell ref="E98:I98"/>
    <mergeCell ref="E120:I120"/>
    <mergeCell ref="E121:I121"/>
    <mergeCell ref="E122:I122"/>
    <mergeCell ref="E133:I133"/>
    <mergeCell ref="E134:I134"/>
    <mergeCell ref="E135:I135"/>
    <mergeCell ref="E123:I123"/>
    <mergeCell ref="E124:I124"/>
    <mergeCell ref="E125:I125"/>
    <mergeCell ref="E126:I126"/>
    <mergeCell ref="E127:I127"/>
    <mergeCell ref="E128:I128"/>
    <mergeCell ref="E129:I129"/>
    <mergeCell ref="E131:I131"/>
    <mergeCell ref="E132:I132"/>
    <mergeCell ref="E130:I130"/>
    <mergeCell ref="E142:I142"/>
    <mergeCell ref="E143:I143"/>
    <mergeCell ref="E145:I145"/>
    <mergeCell ref="E146:I146"/>
    <mergeCell ref="E147:I147"/>
    <mergeCell ref="E148:I148"/>
    <mergeCell ref="E149:I149"/>
    <mergeCell ref="E150:I150"/>
    <mergeCell ref="E137:I137"/>
    <mergeCell ref="E138:I138"/>
    <mergeCell ref="E139:I139"/>
    <mergeCell ref="E141:I141"/>
    <mergeCell ref="E140:I140"/>
    <mergeCell ref="E151:I151"/>
    <mergeCell ref="E152:I152"/>
    <mergeCell ref="E153:I153"/>
    <mergeCell ref="E154:I154"/>
    <mergeCell ref="E155:I155"/>
    <mergeCell ref="E156:I156"/>
    <mergeCell ref="E157:I157"/>
    <mergeCell ref="E158:I158"/>
    <mergeCell ref="E159:I159"/>
    <mergeCell ref="E160:I160"/>
    <mergeCell ref="E161:I161"/>
    <mergeCell ref="E162:I162"/>
    <mergeCell ref="E163:I163"/>
    <mergeCell ref="E164:I164"/>
    <mergeCell ref="E165:I165"/>
    <mergeCell ref="E166:I166"/>
    <mergeCell ref="E167:I167"/>
    <mergeCell ref="E177:I177"/>
    <mergeCell ref="E178:I178"/>
    <mergeCell ref="E179:I179"/>
    <mergeCell ref="E180:I180"/>
    <mergeCell ref="E181:I181"/>
    <mergeCell ref="E182:I182"/>
    <mergeCell ref="E183:I183"/>
    <mergeCell ref="E184:I184"/>
    <mergeCell ref="E170:I170"/>
    <mergeCell ref="E171:I171"/>
    <mergeCell ref="E172:I172"/>
    <mergeCell ref="E173:I173"/>
    <mergeCell ref="E174:I174"/>
    <mergeCell ref="E175:I175"/>
    <mergeCell ref="E176:I176"/>
    <mergeCell ref="E193:I193"/>
    <mergeCell ref="E194:I194"/>
    <mergeCell ref="E198:I198"/>
    <mergeCell ref="E199:I199"/>
    <mergeCell ref="E200:I200"/>
    <mergeCell ref="E185:I185"/>
    <mergeCell ref="E186:I186"/>
    <mergeCell ref="E187:I187"/>
    <mergeCell ref="E188:I188"/>
    <mergeCell ref="E189:I189"/>
    <mergeCell ref="E190:I190"/>
    <mergeCell ref="E191:I191"/>
    <mergeCell ref="E192:I192"/>
    <mergeCell ref="E196:I196"/>
    <mergeCell ref="E197:I197"/>
    <mergeCell ref="E195:I195"/>
  </mergeCells>
  <hyperlinks>
    <hyperlink ref="E11:I11" location="Трикотаж!A1" display="Трикотаж цветной, min упак.10кг люкс"/>
    <hyperlink ref="E12:I12" location="Трикотаж!A1" display="Трикотаж цветной, min упак.10кг "/>
    <hyperlink ref="E13:I13" location="'Трикотаж белый'!A1" display="Трикотаж белый, min упак.10кг "/>
    <hyperlink ref="E14:I14" location="'Трикотаж белый, ЛЮКС'!A1" display="Трикотаж белый, min упак.10кг люкс "/>
    <hyperlink ref="E15:I15" location="'Трикотаж маечный'!A1" display="Трикотаж маечный светл., min упак.10кг "/>
    <hyperlink ref="E16:I16" location="'Хлопок цветной'!A1" display="Хлопок (коттон) цветной, min упак.10кг"/>
    <hyperlink ref="E17:I17" location="'Хлопок белый'!A1" display="Хлопок (коттон) белый, min упак.10кг"/>
    <hyperlink ref="E18:I18" location="Фланель!A1" display="Фланель цветная, min упак.10кг"/>
    <hyperlink ref="E19:I19" location="Махра!A1" display="Махра цветная, min упак.10кг"/>
    <hyperlink ref="E21:I21" location="'Постель цветная'!A1" display="Постельное цветное, min упак.10кг "/>
    <hyperlink ref="E22:I22" location="'Постель белая'!A1" display="Постельное белое, min упак.10кг"/>
    <hyperlink ref="E23:I23" location="'Стандарт цветной'!A1" display="Стандарт цветной, min упак.10кг "/>
    <hyperlink ref="E20:I20" location="'Махра белая'!A1" display="Махра белая, min упак.10кг"/>
    <hyperlink ref="E28:I28" location="'Перчатки ХБ'!A1" display="Перчатки х/б 4х нитка 10кл с ПВХ черные ЛАЙТ, упак.500пар, min 10пар "/>
    <hyperlink ref="E29:I29" location="'Перчатки ХБ'!A1" display="Перчатки х/б 4х нитка 10кл с ПВХ черные/белые/серые, упак.250пар, min 10пар"/>
    <hyperlink ref="E30:I30" location="'Перчатки ХБ'!A1" display="Перчатки х/б 4х нитка 10кл БЕЗ ПВХ белые/черные, упак.500пар, min 10пар"/>
    <hyperlink ref="E31:I31" location="'Перчатки ХБ'!A1" display="Перчатки х/б 5ти нитка 10кл с ПВХ черные/белые упак.400/250пар, min10пар"/>
    <hyperlink ref="E32:I32" location="'Перчатки ХБ'!A1" display="Перчатки х/б 5ти нитка 10кл БЕЗ ПВХ белые/черные, упак.250пар, min 10пар"/>
    <hyperlink ref="E33:I33" location="'Перчатки ХБ'!A1" display="'Перчатки ХБ'!A1"/>
    <hyperlink ref="E34:I34" location="'Перчатки ХБ'!A1" display="'Перчатки ХБ'!A1"/>
    <hyperlink ref="E35:I35" location="'Перчатки 1ый,2ой облив'!A1" display="Перчатки х/б 13кл 1ый латексный зеленый облив, упак.100пар, "/>
    <hyperlink ref="E36:I36" location="'Перчатки 1ый,2ой облив'!A1" display="Перчатки х/б 13кл 2ой латексный зеленый/красный облив, упак.100пар/300пар, min 10пар "/>
    <hyperlink ref="E37:I37" location="'Перчатки 1ый,2ой облив'!A1" display="Перчатки х/б 13кл 2ой латексный зеленый облив, УТЕПЛЕННЫЕ, упак.100пар, min 10пар "/>
    <hyperlink ref="E38:I38" location="'Перчатки Торро'!Область_печати" display="Перчатки с рельефным латексом Торро , упак 100пар "/>
    <hyperlink ref="E39:I39" location="'Перчатки нейлоновые'!A1" display="Перчатки нейлоновые белые, упак.240пар, min 10пар"/>
    <hyperlink ref="E40:I40" location="'Перчатки нейлоновые'!A1" display="Перчатки нейлоновые с ПВХ-точка черные, упак.240пар, min 10пар"/>
    <hyperlink ref="E41:I41" location="'Перчатки нейлоновые'!A1" display="Перчатки нейлоновые с Нитриловым покр., р.8,9,10 min уп/12пар, красно-черный"/>
    <hyperlink ref="E42:I42" location="'Перчатки нейлоновые'!A1" display="Перчатки нейлоновые с Нитриловым покр., р.8,9,10 min уп/12пар, бело-серые"/>
    <hyperlink ref="E43:I43" location="'Перчатки нейлоновые'!A1" display="Перчатки нейлоновые  рельеф. Латекс р.8,9,10 min уп/12пар "/>
    <hyperlink ref="E44:I44" location="'Перчатки нейлоновые'!A1" display="Перчатки нейлоновые вспенен.  латексным покр. ноготки, р-р.единый (9-10)min уп/12пар "/>
    <hyperlink ref="E45:I45" location="'Перчатки нейлоновые'!A1" display="Перчатки нейлоновые с Полиуретановым покр. Р.8,9,10 min уп/12пар "/>
    <hyperlink ref="E46:I46" location="'Перчатки акриловые'!A1" display="Перчатки Акрил с Рельеф. Латексом частичный облив Утепленные уп/10пар "/>
    <hyperlink ref="E47:I47" location="'Перчатки акриловые'!A1" display="Перчатки Акрил с  Латексным частичным обливом Утепленные уп/10пар NEW"/>
    <hyperlink ref="E48:I48" location="'Перчатки акриловые'!A1" display="Перчатки Акрил со Вспен. Латексом Полный облив Утепленные уп/10пар"/>
    <hyperlink ref="E49:I49" location="'Перчатки акриловые'!A1" display="Перчатки Акрил со Вспен. Латексом Полный облив с усиленными пальцами (коготки)уп/12пар"/>
    <hyperlink ref="E50:I50" location="'Перчатки акриловые'!A1" display="Перчатки акриловые с ПВХ утепл. 7кл черные (махровая х/б подк-ка) ОСЕНЬ NEW"/>
    <hyperlink ref="E51:I51" location="'Перчатки акриловые'!A1" display="Перчатки акриловые с ПВХ утепл. 7кл оранж.,лимонный, разноцвет,красные (акриловая подкл.) NEW"/>
    <hyperlink ref="E52:I52" location="'Перчатки хозяйственные'!A1" display="Перчатки хозяйственные латексные S,M,L,XL упак.240пар., min 10пар,40гр"/>
    <hyperlink ref="E53:I53" location="'Перчатки хозяйственные'!A1" display="Перчатки хоз.латексные с хлоп.напылен Люкс S,M,L,XL, упак.240пар.,   min 10пар, 60гр"/>
    <hyperlink ref="E54:I54" location="'Перчатки хозяйственные'!A1" display="Перчатки хоз.латексные БИКОЛОР без напыления S,M,L,XL"/>
    <hyperlink ref="E55:I55" location="'Перчатки КЩС'!A1" display="Перчатки КЩС тип I р.1,2,3 упак.240пар, min 10пар "/>
    <hyperlink ref="E56:I56" location="'Перчатки КЩС'!A1" display="Перчатки КЩС тип I АРМАВИР(Калининск) р.1,2,3 упак.240пар, min 10пар"/>
    <hyperlink ref="E57:I57" location="'Перчатки КЩС'!A1" display="Перчатки КЩС тип II р.8,9,10 упак.240пар, min 10пар "/>
    <hyperlink ref="E58:I58" location="'Перчатки КЩС'!A1" display="Перчатки КЩС тип II АРМАВИР(Калининск) р.8,9,10 упак.240пар, min 20пар "/>
    <hyperlink ref="E59:I59" location="'Перчатки МБС'!A1" display="Перчатки нитрил. МБС полн.облив манжет КРАГА р.10,11 упак.120пар, min 10пар "/>
    <hyperlink ref="E60:I60" location="'Перчатки МБС'!A1" display="Перчатки нитрил. МБС полн.облив манж.РЕЗИНКА р.10,11,упак.120пар, min 10пар "/>
    <hyperlink ref="E61:I61" location="'Перчатки МБС'!A1" display="Перчатки нитрил. МБС неполный облив синий манж.РЕЗИНКА р.10,11,упак.120пар, min 10пар "/>
    <hyperlink ref="E62:I62" location="'Перчатки МБС'!A1" display="Перчатки нитрил. МБС неполный облив Лайт желтый резинка р.10 уп/120пар NEW "/>
    <hyperlink ref="E63:I63" location="'Перчатки МБС'!A1" display="Перчатки МБС Гранат ПВХ полный облив манжет резинка, р.10,5, упак.192пар "/>
    <hyperlink ref="E64:I64" location="'Перчатки ХБ'!A1" display="Перчатки утепленные  двойные без ПВХ , min 10пар "/>
    <hyperlink ref="E65:I65" location="'Перчатки ХБ'!A1" display="Перчатки утепленные шерстяные двойные с ПВХ, min 10пар"/>
    <hyperlink ref="E66:I66" location="'Перчатки спилковые'!A1" display="Перчатки цельноспилковые кожаные серые (до запястья) уп/120пар"/>
    <hyperlink ref="E67:I67" location="'Перчатки спилковые'!A1" display="Перчатки спилковые комбинированные Ангара"/>
    <hyperlink ref="E68:I68" location="'Перчатки спилковые'!A1" display="Перчатки спилковые комбинированные Ангара ЛАЙТ"/>
    <hyperlink ref="E69:I69" location="'Перчатки спилковые'!A1" display="Перчатки спилковые комбинированные Трал"/>
    <hyperlink ref="E70:I70" location="'Перчатки спилковые'!A1" display="Перчатки спилковые комбинированные УТЕПЛЕННЫЕ (мех) уп/72 пары NEW"/>
    <hyperlink ref="E71:I71" location="'Перчатки спилковые'!A1" display="Перчатки цельноспилковые УТЕПЛЕННЫЕ (мех) уп/72 пары NEW"/>
    <hyperlink ref="E72:I72" location="'Перчатки спилковые'!A1" display="Краги спилковые пятипалые серые, упак.120пар"/>
    <hyperlink ref="E73:I73" location="'Перчатки спилковые'!A1" display="Краги спилковые пятипалые серые,ЛАЙТ упак.120пар"/>
    <hyperlink ref="E74:I74" location="'Перчатки спилковые'!A1" display="Краги спилковые пятипалые красные Трек Люкс с подкл. флис, упак.120пар"/>
    <hyperlink ref="E75:I75" location="'Перчатки спилковые'!A1" display="Краги спилковые пятипалые красные Трек  ЛАЙТ, упак.120пар"/>
    <hyperlink ref="E76:I76" location="'Перчатки спилковые'!A1" display="Краги спилковые пятипалые жёлтые на подкладке, упак.120пар"/>
    <hyperlink ref="E77:I77" location="'Перчатки спилковые'!A1" display="Краги спилковые пятипалые жёлтые ЛАЙТ на подкладке, упак.120пар"/>
    <hyperlink ref="E78:I78" location="'Перчатки спилковые'!A1" display="Краги спилковые утепленные (подкладка искусств.мех), р.11, упак.60пар"/>
    <hyperlink ref="E79:I79" location="'Перчатки спилковые'!A1" display="Краги сварщика брезентовые плотность 420г, min 10пар,   "/>
    <hyperlink ref="E80:I80" location="Рукавицы!A1" display="Рукавицы спилковые "/>
    <hyperlink ref="E81:I81" location="Рукавицы!A1" display="Рукавицы суконные плотность 750г, min 10пар упак. 100пар"/>
    <hyperlink ref="E82:I82" location="Рукавицы!A1" display="Рукавицы х/б с 2м наладонником плот 220г/м2,   "/>
    <hyperlink ref="E83:I83" location="Рукавицы!A1" display="Рукавицы х/б с 2м наладонником плот 240г/м2, упак.200пар, min 10пар"/>
    <hyperlink ref="E84:I84" location="Рукавицы!A1" display="Рукавицы х/б с 2м наладонником плот 260г/м2, упак.200пар, min 10пар"/>
    <hyperlink ref="E85:I85" location="Рукавицы!A1" display="Рукавицы х/б с ПВХ наладонником, упак. 200пар min 10пар"/>
    <hyperlink ref="E86:I86" location="Рукавицы!A1" display="Рукавицы х/б с брезентовым наладонником, упак.200пар,min 10пар"/>
    <hyperlink ref="E87:I87" location="Рукавицы!A1" display="Рукавицы брезентовые ОП1, упак.200пар, min 10пар"/>
    <hyperlink ref="E88:I88" location="Рукавицы!A1" display="Рукавицы брезент. ОП2 с 2ым наладонником, упак. 200пар, min 10пар"/>
    <hyperlink ref="E89:I89" location="Рукавицы!A1" display="Рукавицы х/б утепленные, упак.100пар, min 10пар "/>
    <hyperlink ref="E90:I90" location="Рукавицы!A1" display="Рукавицы х/б утепленные с брезентовым наладонником, упак 100пар, min 10пар"/>
    <hyperlink ref="E92:I92" location="'Паста для рук'!A1" display="Паста для рук STRONG 0.5 л"/>
    <hyperlink ref="E93:I93" location="'Паста для рук'!A1" display="Паста для рук STRONG 5 л"/>
    <hyperlink ref="E94:I94" location="'Паста для рук'!A1" display="Паста для рук STRONG 10 л"/>
    <hyperlink ref="E127:I127" location="'Веники сорго'!A1" display="Веник Сорго 3х прошивной &quot;Люкс&quot;, связка 50шт, вес 450-550 гр min 1шт "/>
    <hyperlink ref="E128:I128" location="'Веники сорго'!A1" display="Веник Сорго 3х прошивной, связка 50шт, min 1шт"/>
    <hyperlink ref="E129:I129" location="'Веники сорго'!A1" display="Веник Сорго 3х прошивной &quot;Супер&quot;, связка 50шт, min 1шт"/>
    <hyperlink ref="E131:I131" location="'Веники сорго'!A1" display="Веник Сорго 5ти прошивной, связка 50шт, min 1шт"/>
    <hyperlink ref="E132:I132" location="'Веники сорго'!A1" display="Веник Сорго 6ти прошивной, связка 50шт, min 1шт"/>
    <hyperlink ref="E25:I25" location="'Нитриловые перчатки'!A1" display="Перчатки нитриловые текстуриров S,М, L, ХЛ 100 шт, голубые (50 пар) "/>
    <hyperlink ref="E26:I26" location="'Нитриловые перчатки'!A1" display="Перчатки нитриловые текстуриров S,М, L, ХЛ 100 шт, голубые (50 пар) "/>
    <hyperlink ref="E27:I27" location="'Нитриловые перчатки'!A1" display="Перчатки нитриловые текстуриров S,М, L, ХЛ 100 шт, голубые (50 пар) "/>
  </hyperlinks>
  <pageMargins left="0.25" right="0.25" top="0.75" bottom="0.75" header="0.3" footer="0.3"/>
  <pageSetup paperSize="9" scale="61" fitToHeight="0" orientation="portrait" r:id="rId1"/>
  <headerFooter>
    <oddFooter>Страница &amp;P</oddFooter>
  </headerFooter>
  <rowBreaks count="2" manualBreakCount="2">
    <brk id="90" min="1" max="12" man="1"/>
    <brk id="187" min="1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9" tint="0.59999389629810485"/>
  </sheetPr>
  <dimension ref="B11:H26"/>
  <sheetViews>
    <sheetView view="pageBreakPreview" zoomScaleNormal="100" zoomScaleSheetLayoutView="100" workbookViewId="0">
      <selection activeCell="C18" sqref="C18"/>
    </sheetView>
  </sheetViews>
  <sheetFormatPr defaultRowHeight="12.75" x14ac:dyDescent="0.2"/>
  <cols>
    <col min="2" max="2" width="33.28515625" customWidth="1"/>
    <col min="3" max="3" width="41.85546875" customWidth="1"/>
  </cols>
  <sheetData>
    <row r="11" spans="2:8" x14ac:dyDescent="0.2">
      <c r="E11" s="315" t="s">
        <v>750</v>
      </c>
      <c r="F11" s="315"/>
      <c r="G11" s="315"/>
      <c r="H11" s="315"/>
    </row>
    <row r="12" spans="2:8" x14ac:dyDescent="0.2">
      <c r="E12" s="315"/>
      <c r="F12" s="315"/>
      <c r="G12" s="315"/>
      <c r="H12" s="315"/>
    </row>
    <row r="16" spans="2:8" ht="45.75" x14ac:dyDescent="0.3">
      <c r="B16" s="116" t="s">
        <v>722</v>
      </c>
      <c r="C16" s="118" t="s">
        <v>715</v>
      </c>
    </row>
    <row r="17" spans="2:3" ht="15.75" x14ac:dyDescent="0.25">
      <c r="B17" s="117" t="s">
        <v>716</v>
      </c>
      <c r="C17" s="119" t="s">
        <v>717</v>
      </c>
    </row>
    <row r="18" spans="2:3" ht="60" x14ac:dyDescent="0.25">
      <c r="B18" s="117" t="s">
        <v>718</v>
      </c>
      <c r="C18" s="118" t="s">
        <v>719</v>
      </c>
    </row>
    <row r="19" spans="2:3" ht="15.75" x14ac:dyDescent="0.25">
      <c r="B19" s="117" t="s">
        <v>720</v>
      </c>
      <c r="C19" s="119" t="s">
        <v>721</v>
      </c>
    </row>
    <row r="23" spans="2:3" ht="48" customHeight="1" x14ac:dyDescent="0.25">
      <c r="B23" s="126"/>
      <c r="C23" s="127"/>
    </row>
    <row r="24" spans="2:3" ht="17.25" customHeight="1" x14ac:dyDescent="0.25">
      <c r="B24" s="125"/>
      <c r="C24" s="128"/>
    </row>
    <row r="25" spans="2:3" ht="56.25" customHeight="1" x14ac:dyDescent="0.25">
      <c r="B25" s="125"/>
      <c r="C25" s="127"/>
    </row>
    <row r="26" spans="2:3" ht="15.75" x14ac:dyDescent="0.25">
      <c r="B26" s="125"/>
      <c r="C26" s="128"/>
    </row>
  </sheetData>
  <mergeCells count="1">
    <mergeCell ref="E11:H12"/>
  </mergeCells>
  <hyperlinks>
    <hyperlink ref="E11:H12" location="Прайс!A1" display="Вернуться к прайсу"/>
  </hyperlinks>
  <pageMargins left="0.7" right="0.7" top="0.75" bottom="0.75" header="0.3" footer="0.3"/>
  <pageSetup paperSize="9" scale="5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00B0F0"/>
  </sheetPr>
  <dimension ref="A12:H31"/>
  <sheetViews>
    <sheetView view="pageBreakPreview" zoomScale="85" zoomScaleNormal="100" zoomScaleSheetLayoutView="85" zoomScalePageLayoutView="90" workbookViewId="0">
      <selection activeCell="E12" sqref="E12:H13"/>
    </sheetView>
  </sheetViews>
  <sheetFormatPr defaultRowHeight="12.75" x14ac:dyDescent="0.2"/>
  <cols>
    <col min="1" max="1" width="32.85546875" customWidth="1"/>
    <col min="2" max="2" width="42.85546875" customWidth="1"/>
  </cols>
  <sheetData>
    <row r="12" spans="5:8" x14ac:dyDescent="0.2">
      <c r="E12" s="315" t="s">
        <v>750</v>
      </c>
      <c r="F12" s="315"/>
      <c r="G12" s="315"/>
      <c r="H12" s="315"/>
    </row>
    <row r="13" spans="5:8" x14ac:dyDescent="0.2">
      <c r="E13" s="315"/>
      <c r="F13" s="315"/>
      <c r="G13" s="315"/>
      <c r="H13" s="315"/>
    </row>
    <row r="24" spans="1:2" ht="31.5" x14ac:dyDescent="0.25">
      <c r="A24" s="120" t="s">
        <v>723</v>
      </c>
      <c r="B24" s="121" t="s">
        <v>724</v>
      </c>
    </row>
    <row r="25" spans="1:2" ht="15.75" x14ac:dyDescent="0.25">
      <c r="A25" s="117" t="s">
        <v>716</v>
      </c>
      <c r="B25" s="120" t="s">
        <v>725</v>
      </c>
    </row>
    <row r="26" spans="1:2" ht="63" x14ac:dyDescent="0.25">
      <c r="A26" s="117" t="s">
        <v>718</v>
      </c>
      <c r="B26" s="121" t="s">
        <v>719</v>
      </c>
    </row>
    <row r="27" spans="1:2" ht="15.75" x14ac:dyDescent="0.25">
      <c r="A27" s="117" t="s">
        <v>720</v>
      </c>
      <c r="B27" s="120" t="s">
        <v>721</v>
      </c>
    </row>
    <row r="29" spans="1:2" x14ac:dyDescent="0.2">
      <c r="A29" s="122"/>
      <c r="B29" s="122"/>
    </row>
    <row r="30" spans="1:2" x14ac:dyDescent="0.2">
      <c r="A30" s="122"/>
      <c r="B30" s="122"/>
    </row>
    <row r="31" spans="1:2" x14ac:dyDescent="0.2">
      <c r="A31" s="122"/>
      <c r="B31" s="122"/>
    </row>
  </sheetData>
  <mergeCells count="1">
    <mergeCell ref="E12:H13"/>
  </mergeCells>
  <hyperlinks>
    <hyperlink ref="E12:H13" location="Прайс!A1" display="Вернуться к прайсу"/>
  </hyperlinks>
  <pageMargins left="0.25" right="0.25" top="0.75" bottom="0.75" header="0.3" footer="0.3"/>
  <pageSetup paperSize="9" scale="97" orientation="portrait" r:id="rId1"/>
  <colBreaks count="1" manualBreakCount="1">
    <brk id="2" max="3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6" tint="0.79998168889431442"/>
  </sheetPr>
  <dimension ref="A9:G31"/>
  <sheetViews>
    <sheetView view="pageBreakPreview" zoomScaleNormal="100" zoomScaleSheetLayoutView="100" workbookViewId="0">
      <selection activeCell="D27" sqref="D27"/>
    </sheetView>
  </sheetViews>
  <sheetFormatPr defaultRowHeight="12.75" x14ac:dyDescent="0.2"/>
  <cols>
    <col min="1" max="1" width="21.42578125" customWidth="1"/>
    <col min="2" max="2" width="44.140625" customWidth="1"/>
  </cols>
  <sheetData>
    <row r="9" spans="4:7" x14ac:dyDescent="0.2">
      <c r="D9" s="315" t="s">
        <v>750</v>
      </c>
      <c r="E9" s="315"/>
      <c r="F9" s="315"/>
      <c r="G9" s="315"/>
    </row>
    <row r="10" spans="4:7" x14ac:dyDescent="0.2">
      <c r="D10" s="315"/>
      <c r="E10" s="315"/>
      <c r="F10" s="315"/>
      <c r="G10" s="315"/>
    </row>
    <row r="20" spans="1:4" ht="31.5" x14ac:dyDescent="0.25">
      <c r="A20" s="120" t="s">
        <v>723</v>
      </c>
      <c r="B20" s="121" t="s">
        <v>724</v>
      </c>
    </row>
    <row r="21" spans="1:4" ht="15.75" x14ac:dyDescent="0.25">
      <c r="A21" s="117" t="s">
        <v>716</v>
      </c>
      <c r="B21" s="120" t="s">
        <v>717</v>
      </c>
    </row>
    <row r="22" spans="1:4" ht="63" x14ac:dyDescent="0.25">
      <c r="A22" s="117" t="s">
        <v>718</v>
      </c>
      <c r="B22" s="121" t="s">
        <v>719</v>
      </c>
    </row>
    <row r="23" spans="1:4" ht="15.75" x14ac:dyDescent="0.25">
      <c r="A23" s="117" t="s">
        <v>720</v>
      </c>
      <c r="B23" s="120" t="s">
        <v>721</v>
      </c>
    </row>
    <row r="25" spans="1:4" x14ac:dyDescent="0.2">
      <c r="A25" s="122"/>
      <c r="B25" s="122"/>
      <c r="C25" s="122"/>
      <c r="D25" s="122"/>
    </row>
    <row r="26" spans="1:4" ht="15.75" x14ac:dyDescent="0.25">
      <c r="A26" s="123"/>
      <c r="B26" s="124"/>
      <c r="C26" s="122"/>
      <c r="D26" s="122"/>
    </row>
    <row r="27" spans="1:4" ht="15.75" x14ac:dyDescent="0.25">
      <c r="A27" s="125"/>
      <c r="B27" s="123"/>
      <c r="C27" s="122"/>
      <c r="D27" s="122"/>
    </row>
    <row r="28" spans="1:4" ht="64.5" customHeight="1" x14ac:dyDescent="0.25">
      <c r="A28" s="125"/>
      <c r="B28" s="124"/>
      <c r="C28" s="122"/>
      <c r="D28" s="122"/>
    </row>
    <row r="29" spans="1:4" ht="15.75" x14ac:dyDescent="0.25">
      <c r="A29" s="125"/>
      <c r="B29" s="123"/>
      <c r="C29" s="122"/>
      <c r="D29" s="122"/>
    </row>
    <row r="30" spans="1:4" x14ac:dyDescent="0.2">
      <c r="A30" s="122"/>
      <c r="B30" s="122"/>
      <c r="C30" s="122"/>
      <c r="D30" s="122"/>
    </row>
    <row r="31" spans="1:4" x14ac:dyDescent="0.2">
      <c r="A31" s="122"/>
      <c r="B31" s="122"/>
      <c r="C31" s="122"/>
      <c r="D31" s="122"/>
    </row>
  </sheetData>
  <mergeCells count="1">
    <mergeCell ref="D9:G10"/>
  </mergeCells>
  <hyperlinks>
    <hyperlink ref="D9:G10" location="Прайс!A1" display="Вернуться к прайсу"/>
  </hyperlinks>
  <pageMargins left="0.7" right="0.7" top="0.75" bottom="0.75" header="0.3" footer="0.3"/>
  <pageSetup paperSize="9" scale="77" orientation="portrait" r:id="rId1"/>
  <colBreaks count="1" manualBreakCount="1">
    <brk id="2" max="41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66FF66"/>
  </sheetPr>
  <dimension ref="A9:G23"/>
  <sheetViews>
    <sheetView view="pageBreakPreview" zoomScaleNormal="100" zoomScaleSheetLayoutView="100" workbookViewId="0">
      <selection activeCell="D9" sqref="D9:G10"/>
    </sheetView>
  </sheetViews>
  <sheetFormatPr defaultRowHeight="12.75" x14ac:dyDescent="0.2"/>
  <cols>
    <col min="1" max="1" width="20.85546875" customWidth="1"/>
    <col min="2" max="2" width="41.7109375" customWidth="1"/>
  </cols>
  <sheetData>
    <row r="9" spans="4:7" x14ac:dyDescent="0.2">
      <c r="D9" s="315" t="s">
        <v>750</v>
      </c>
      <c r="E9" s="315"/>
      <c r="F9" s="315"/>
      <c r="G9" s="315"/>
    </row>
    <row r="10" spans="4:7" x14ac:dyDescent="0.2">
      <c r="D10" s="315"/>
      <c r="E10" s="315"/>
      <c r="F10" s="315"/>
      <c r="G10" s="315"/>
    </row>
    <row r="20" spans="1:2" ht="28.5" customHeight="1" x14ac:dyDescent="0.25">
      <c r="A20" s="120" t="s">
        <v>723</v>
      </c>
      <c r="B20" s="121" t="s">
        <v>729</v>
      </c>
    </row>
    <row r="21" spans="1:2" ht="15.75" x14ac:dyDescent="0.25">
      <c r="A21" s="117" t="s">
        <v>716</v>
      </c>
      <c r="B21" s="120" t="s">
        <v>717</v>
      </c>
    </row>
    <row r="22" spans="1:2" ht="69.75" customHeight="1" x14ac:dyDescent="0.25">
      <c r="A22" s="117" t="s">
        <v>718</v>
      </c>
      <c r="B22" s="121" t="s">
        <v>719</v>
      </c>
    </row>
    <row r="23" spans="1:2" ht="15.75" x14ac:dyDescent="0.25">
      <c r="A23" s="117" t="s">
        <v>720</v>
      </c>
      <c r="B23" s="120" t="s">
        <v>721</v>
      </c>
    </row>
  </sheetData>
  <mergeCells count="1">
    <mergeCell ref="D9:G10"/>
  </mergeCells>
  <hyperlinks>
    <hyperlink ref="D9:G10" location="Прайс!A1" display="Вернуться к прайсу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5" tint="0.39997558519241921"/>
  </sheetPr>
  <dimension ref="A11:G28"/>
  <sheetViews>
    <sheetView view="pageBreakPreview" zoomScale="85" zoomScaleNormal="100" zoomScaleSheetLayoutView="85" workbookViewId="0">
      <selection activeCell="D11" sqref="D11:G12"/>
    </sheetView>
  </sheetViews>
  <sheetFormatPr defaultRowHeight="12.75" x14ac:dyDescent="0.2"/>
  <cols>
    <col min="1" max="1" width="24.28515625" customWidth="1"/>
    <col min="2" max="2" width="45.28515625" customWidth="1"/>
  </cols>
  <sheetData>
    <row r="11" spans="4:7" x14ac:dyDescent="0.2">
      <c r="D11" s="315" t="s">
        <v>750</v>
      </c>
      <c r="E11" s="315"/>
      <c r="F11" s="315"/>
      <c r="G11" s="315"/>
    </row>
    <row r="12" spans="4:7" x14ac:dyDescent="0.2">
      <c r="D12" s="315"/>
      <c r="E12" s="315"/>
      <c r="F12" s="315"/>
      <c r="G12" s="315"/>
    </row>
    <row r="25" spans="1:2" ht="57" customHeight="1" x14ac:dyDescent="0.25">
      <c r="A25" s="120" t="s">
        <v>723</v>
      </c>
      <c r="B25" s="121" t="s">
        <v>730</v>
      </c>
    </row>
    <row r="26" spans="1:2" ht="15.75" x14ac:dyDescent="0.25">
      <c r="A26" s="117" t="s">
        <v>716</v>
      </c>
      <c r="B26" s="120" t="s">
        <v>717</v>
      </c>
    </row>
    <row r="27" spans="1:2" ht="63" x14ac:dyDescent="0.25">
      <c r="A27" s="117" t="s">
        <v>718</v>
      </c>
      <c r="B27" s="121" t="s">
        <v>719</v>
      </c>
    </row>
    <row r="28" spans="1:2" ht="15.75" x14ac:dyDescent="0.25">
      <c r="A28" s="117" t="s">
        <v>720</v>
      </c>
      <c r="B28" s="120" t="s">
        <v>721</v>
      </c>
    </row>
  </sheetData>
  <mergeCells count="1">
    <mergeCell ref="D11:G12"/>
  </mergeCells>
  <hyperlinks>
    <hyperlink ref="D11:G12" location="Прайс!A1" display="Вернуться к прайсу"/>
  </hyperlinks>
  <pageMargins left="0.25" right="0.25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FFFF00"/>
  </sheetPr>
  <dimension ref="B2:I5"/>
  <sheetViews>
    <sheetView view="pageBreakPreview" zoomScale="85" zoomScaleNormal="100" zoomScaleSheetLayoutView="85" workbookViewId="0"/>
  </sheetViews>
  <sheetFormatPr defaultRowHeight="12.75" x14ac:dyDescent="0.2"/>
  <cols>
    <col min="2" max="2" width="30.28515625" customWidth="1"/>
    <col min="3" max="3" width="42" customWidth="1"/>
  </cols>
  <sheetData>
    <row r="2" spans="2:9" ht="63" x14ac:dyDescent="0.25">
      <c r="B2" s="120" t="s">
        <v>723</v>
      </c>
      <c r="C2" s="121" t="s">
        <v>730</v>
      </c>
    </row>
    <row r="3" spans="2:9" ht="15.75" x14ac:dyDescent="0.25">
      <c r="B3" s="117" t="s">
        <v>716</v>
      </c>
      <c r="C3" s="120" t="s">
        <v>717</v>
      </c>
      <c r="F3" s="315" t="s">
        <v>750</v>
      </c>
      <c r="G3" s="315"/>
      <c r="H3" s="315"/>
      <c r="I3" s="315"/>
    </row>
    <row r="4" spans="2:9" ht="65.25" customHeight="1" x14ac:dyDescent="0.25">
      <c r="B4" s="117" t="s">
        <v>718</v>
      </c>
      <c r="C4" s="121" t="s">
        <v>719</v>
      </c>
      <c r="F4" s="315"/>
      <c r="G4" s="315"/>
      <c r="H4" s="315"/>
      <c r="I4" s="315"/>
    </row>
    <row r="5" spans="2:9" ht="15.75" x14ac:dyDescent="0.25">
      <c r="B5" s="117" t="s">
        <v>720</v>
      </c>
      <c r="C5" s="120" t="s">
        <v>721</v>
      </c>
    </row>
  </sheetData>
  <mergeCells count="1">
    <mergeCell ref="F3:I4"/>
  </mergeCells>
  <hyperlinks>
    <hyperlink ref="F3:I4" location="Прайс!A1" display="Вернуться к прайсу"/>
  </hyperlink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27</vt:i4>
      </vt:variant>
    </vt:vector>
  </HeadingPairs>
  <TitlesOfParts>
    <vt:vector size="53" baseType="lpstr">
      <vt:lpstr>Прайс</vt:lpstr>
      <vt:lpstr>Трикотаж</vt:lpstr>
      <vt:lpstr>Трикотаж белый</vt:lpstr>
      <vt:lpstr>Трикотаж белый, ЛЮКС</vt:lpstr>
      <vt:lpstr>Трикотаж маечный</vt:lpstr>
      <vt:lpstr>Хлопок цветной</vt:lpstr>
      <vt:lpstr>Хлопок белый</vt:lpstr>
      <vt:lpstr>Фланель</vt:lpstr>
      <vt:lpstr>Махра</vt:lpstr>
      <vt:lpstr>Махра белая</vt:lpstr>
      <vt:lpstr>Постель цветная</vt:lpstr>
      <vt:lpstr>Постель белая</vt:lpstr>
      <vt:lpstr>Стандарт цветной</vt:lpstr>
      <vt:lpstr>Перчатки ХБ</vt:lpstr>
      <vt:lpstr>Перчатки 1ый,2ой облив</vt:lpstr>
      <vt:lpstr>Перчатки Торро</vt:lpstr>
      <vt:lpstr>Перчатки нейлоновые</vt:lpstr>
      <vt:lpstr>Перчатки акриловые</vt:lpstr>
      <vt:lpstr>Перчатки хозяйственные</vt:lpstr>
      <vt:lpstr>Перчатки КЩС</vt:lpstr>
      <vt:lpstr>Перчатки МБС</vt:lpstr>
      <vt:lpstr>Перчатки спилковые</vt:lpstr>
      <vt:lpstr>Рукавицы</vt:lpstr>
      <vt:lpstr>Паста для рук</vt:lpstr>
      <vt:lpstr>Веники сорго</vt:lpstr>
      <vt:lpstr>Нитриловые перчатки</vt:lpstr>
      <vt:lpstr>'Веники сорго'!Область_печати</vt:lpstr>
      <vt:lpstr>Махра!Область_печати</vt:lpstr>
      <vt:lpstr>'Махра белая'!Область_печати</vt:lpstr>
      <vt:lpstr>'Нитриловые перчатки'!Область_печати</vt:lpstr>
      <vt:lpstr>'Паста для рук'!Область_печати</vt:lpstr>
      <vt:lpstr>'Перчатки 1ый,2ой облив'!Область_печати</vt:lpstr>
      <vt:lpstr>'Перчатки акриловые'!Область_печати</vt:lpstr>
      <vt:lpstr>'Перчатки КЩС'!Область_печати</vt:lpstr>
      <vt:lpstr>'Перчатки МБС'!Область_печати</vt:lpstr>
      <vt:lpstr>'Перчатки нейлоновые'!Область_печати</vt:lpstr>
      <vt:lpstr>'Перчатки спилковые'!Область_печати</vt:lpstr>
      <vt:lpstr>'Перчатки Торро'!Область_печати</vt:lpstr>
      <vt:lpstr>'Перчатки ХБ'!Область_печати</vt:lpstr>
      <vt:lpstr>'Перчатки хозяйственные'!Область_печати</vt:lpstr>
      <vt:lpstr>'Постель белая'!Область_печати</vt:lpstr>
      <vt:lpstr>'Постель цветная'!Область_печати</vt:lpstr>
      <vt:lpstr>Прайс!Область_печати</vt:lpstr>
      <vt:lpstr>'ПРАЙС ТЕСТ'!Область_печати</vt:lpstr>
      <vt:lpstr>Рукавицы!Область_печати</vt:lpstr>
      <vt:lpstr>'Стандарт цветной'!Область_печати</vt:lpstr>
      <vt:lpstr>Трикотаж!Область_печати</vt:lpstr>
      <vt:lpstr>'Трикотаж белый'!Область_печати</vt:lpstr>
      <vt:lpstr>'Трикотаж белый, ЛЮКС'!Область_печати</vt:lpstr>
      <vt:lpstr>'Трикотаж маечный'!Область_печати</vt:lpstr>
      <vt:lpstr>Фланель!Область_печати</vt:lpstr>
      <vt:lpstr>'Хлопок белый'!Область_печати</vt:lpstr>
      <vt:lpstr>'Хлопок цветной'!Область_печати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2024-01-31T10:53:30Z</cp:lastPrinted>
  <dcterms:created xsi:type="dcterms:W3CDTF">2018-10-30T07:11:34Z</dcterms:created>
  <dcterms:modified xsi:type="dcterms:W3CDTF">2025-10-15T07:16:57Z</dcterms:modified>
</cp:coreProperties>
</file>